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8145" activeTab="1"/>
  </bookViews>
  <sheets>
    <sheet name="пч1-СPI (2)" sheetId="4" r:id="rId1"/>
    <sheet name="пч1-def (2)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def1999" localSheetId="1">'[1]1999-veca'!#REF!</definedName>
    <definedName name="_def1999" localSheetId="0">'[1]1999-veca'!#REF!</definedName>
    <definedName name="_def2000г" localSheetId="1">#REF!</definedName>
    <definedName name="_def2001г" localSheetId="1">#REF!</definedName>
    <definedName name="_def2002г" localSheetId="1">#REF!</definedName>
    <definedName name="_inf2000" localSheetId="1">#REF!</definedName>
    <definedName name="_inf2001" localSheetId="1">#REF!</definedName>
    <definedName name="_inf2002" localSheetId="1">#REF!</definedName>
    <definedName name="_inf2003" localSheetId="1">#REF!</definedName>
    <definedName name="_inf2004" localSheetId="1">#REF!</definedName>
    <definedName name="_inf2005" localSheetId="1">#REF!</definedName>
    <definedName name="_inf2006" localSheetId="1">#REF!</definedName>
    <definedName name="_inf2007" localSheetId="1">#REF!</definedName>
    <definedName name="_inf2008" localSheetId="1">#REF!</definedName>
    <definedName name="_inf2009" localSheetId="1">#REF!</definedName>
    <definedName name="_inf2010" localSheetId="1">#REF!</definedName>
    <definedName name="_inf2011" localSheetId="1">#REF!</definedName>
    <definedName name="_inf2012" localSheetId="1">#REF!</definedName>
    <definedName name="_inf2013" localSheetId="1">#REF!</definedName>
    <definedName name="_inf2014" localSheetId="1">#REF!</definedName>
    <definedName name="_inf2015" localSheetId="1">#REF!</definedName>
    <definedName name="_infl.99" localSheetId="1">[2]vec!#REF!</definedName>
    <definedName name="_mm1" localSheetId="1">[3]ПРОГНОЗ_1!#REF!</definedName>
    <definedName name="a04t" localSheetId="1">#REF!</definedName>
    <definedName name="ddd" localSheetId="1">[4]ПРОГНОЗ_1!#REF!</definedName>
    <definedName name="DOLL" localSheetId="1">#REF!</definedName>
    <definedName name="Excel_BuiltIn_Print_Area_1" localSheetId="1">#REF!</definedName>
    <definedName name="Excel_BuiltIn_Print_Area_4" localSheetId="1">#REF!</definedName>
    <definedName name="Excel_BuiltIn_Print_Area_5" localSheetId="1">#REF!</definedName>
    <definedName name="ff" localSheetId="1">#REF!</definedName>
    <definedName name="fffff" localSheetId="1">'[5]Гр5(о)'!#REF!</definedName>
    <definedName name="gggg" localSheetId="1">#REF!</definedName>
    <definedName name="jjjj" localSheetId="1">'[6]Гр5(о)'!#REF!</definedName>
    <definedName name="time" localSheetId="1">#REF!</definedName>
    <definedName name="title">'[7]Огл. Графиков'!$B$2:$B$31</definedName>
    <definedName name="а" localSheetId="1">#REF!</definedName>
    <definedName name="ааа" localSheetId="1">#REF!</definedName>
    <definedName name="АнМ" localSheetId="1">'[8]Гр5(о)'!#REF!</definedName>
    <definedName name="вв" localSheetId="1">[9]ПРОГНОЗ_1!#REF!</definedName>
    <definedName name="Вып_н_2003" localSheetId="1">'[7]Текущие цены'!#REF!</definedName>
    <definedName name="вып_н_2004" localSheetId="1">'[7]Текущие цены'!#REF!</definedName>
    <definedName name="Вып_ОФ_с_пц">[7]рабочий!$Y$202:$AP$224</definedName>
    <definedName name="Вып_оф_с_цпг" localSheetId="1">'[7]Текущие цены'!#REF!</definedName>
    <definedName name="Вып_с_новых_ОФ">[7]рабочий!$Y$277:$AP$299</definedName>
    <definedName name="График">"Диагр. 4"</definedName>
    <definedName name="дд" localSheetId="1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 localSheetId="1">#REF!</definedName>
    <definedName name="_xlnm.Print_Titles" localSheetId="1">'пч1-def (2)'!$A:$A,'пч1-def (2)'!$8:$9</definedName>
    <definedName name="зз" localSheetId="1">#REF!</definedName>
    <definedName name="иии" localSheetId="1">#REF!</definedName>
    <definedName name="кк" localSheetId="1">#REF!</definedName>
    <definedName name="ллл" localSheetId="1">#REF!</definedName>
    <definedName name="М1" localSheetId="1">[10]ПРОГНОЗ_1!#REF!</definedName>
    <definedName name="Модель2" localSheetId="1">#REF!</definedName>
    <definedName name="Мониторинг1" localSheetId="1">'[11]Гр5(о)'!#REF!</definedName>
    <definedName name="нн" localSheetId="1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_xlnm.Print_Area" localSheetId="1">'пч1-def (2)'!$A$7:$M$115</definedName>
    <definedName name="_xlnm.Print_Area" localSheetId="0">'пч1-СPI (2)'!$A$58:$M$117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оо" localSheetId="1">#REF!</definedName>
    <definedName name="ОФ_а_с_пц">[7]рабочий!$CI$121:$CY$143</definedName>
    <definedName name="оф_н_а_2003_пц" localSheetId="1">'[7]Текущие цены'!#REF!</definedName>
    <definedName name="оф_н_а_2004" localSheetId="1">'[7]Текущие цены'!#REF!</definedName>
    <definedName name="ПОКАЗАТЕЛИ_ДОЛГОСР.ПРОГНОЗА" localSheetId="1">'[12]ИПЦ2002-2004'!#REF!</definedName>
    <definedName name="ПОКАЗАТЕЛИ_ДОЛГОСР.ПРОГНОЗА" localSheetId="0">'[12]ИПЦ2002-2004'!#REF!</definedName>
    <definedName name="ПОТР._РЫНОКДП" localSheetId="1">'[1]1999-veca'!#REF!</definedName>
    <definedName name="ПОТР._РЫНОКДП" localSheetId="0">'[1]1999-veca'!#REF!</definedName>
    <definedName name="Потреб_вып_всего" localSheetId="1">'[7]Текущие цены'!#REF!</definedName>
    <definedName name="Потреб_вып_оф_н_цпг" localSheetId="1">'[7]Текущие цены'!#REF!</definedName>
    <definedName name="пп" localSheetId="1">#REF!</definedName>
    <definedName name="ппп" localSheetId="1">#REF!</definedName>
    <definedName name="пппп" localSheetId="1">'[13]2002(v1)'!#REF!</definedName>
    <definedName name="Прогноз_Вып_пц">[7]рабочий!$Y$240:$AP$262</definedName>
    <definedName name="Прогноз_вып_цпг" localSheetId="1">'[7]Текущие цены'!#REF!</definedName>
    <definedName name="Прогноз97" localSheetId="1">[14]ПРОГНОЗ_1!#REF!</definedName>
    <definedName name="ттт" localSheetId="1">#REF!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1">'[15]Гр5(о)'!#REF!</definedName>
    <definedName name="ффф" localSheetId="1">#REF!</definedName>
    <definedName name="хх" localSheetId="1">#REF!</definedName>
    <definedName name="цц" localSheetId="1">#REF!</definedName>
    <definedName name="шш" localSheetId="1">#REF!</definedName>
    <definedName name="щщ" localSheetId="1">#REF!</definedName>
    <definedName name="ььь" localSheetId="1">#REF!</definedName>
    <definedName name="э" localSheetId="1">#REF!</definedName>
    <definedName name="юююю" localSheetId="1">#REF!</definedName>
  </definedNames>
  <calcPr calcId="145621"/>
</workbook>
</file>

<file path=xl/calcChain.xml><?xml version="1.0" encoding="utf-8"?>
<calcChain xmlns="http://schemas.openxmlformats.org/spreadsheetml/2006/main">
  <c r="J117" i="4" l="1"/>
  <c r="F117" i="4"/>
  <c r="B117" i="4"/>
  <c r="F116" i="4"/>
  <c r="E116" i="4"/>
  <c r="D116" i="4"/>
  <c r="C116" i="4"/>
  <c r="B116" i="4"/>
  <c r="I114" i="4"/>
  <c r="E114" i="4"/>
  <c r="F113" i="4"/>
  <c r="E113" i="4"/>
  <c r="D113" i="4"/>
  <c r="C113" i="4"/>
  <c r="B113" i="4"/>
  <c r="M111" i="4"/>
  <c r="L111" i="4"/>
  <c r="H111" i="4"/>
  <c r="D111" i="4"/>
  <c r="M110" i="4"/>
  <c r="M108" i="4"/>
  <c r="K108" i="4"/>
  <c r="G108" i="4"/>
  <c r="C108" i="4"/>
  <c r="M107" i="4"/>
  <c r="M105" i="4"/>
  <c r="M104" i="4"/>
  <c r="M102" i="4"/>
  <c r="I102" i="4"/>
  <c r="E102" i="4"/>
  <c r="M101" i="4"/>
  <c r="M99" i="4"/>
  <c r="L99" i="4"/>
  <c r="K99" i="4"/>
  <c r="J99" i="4"/>
  <c r="I99" i="4"/>
  <c r="H99" i="4"/>
  <c r="G99" i="4"/>
  <c r="F99" i="4"/>
  <c r="E99" i="4"/>
  <c r="D99" i="4"/>
  <c r="C99" i="4"/>
  <c r="B99" i="4"/>
  <c r="M98" i="4"/>
  <c r="M96" i="4"/>
  <c r="L96" i="4"/>
  <c r="H96" i="4"/>
  <c r="D96" i="4"/>
  <c r="M95" i="4"/>
  <c r="M93" i="4"/>
  <c r="K93" i="4"/>
  <c r="G93" i="4"/>
  <c r="C93" i="4"/>
  <c r="M92" i="4"/>
  <c r="M90" i="4"/>
  <c r="M89" i="4"/>
  <c r="M87" i="4"/>
  <c r="I87" i="4"/>
  <c r="E87" i="4"/>
  <c r="M86" i="4"/>
  <c r="M84" i="4"/>
  <c r="L84" i="4"/>
  <c r="H84" i="4"/>
  <c r="D84" i="4"/>
  <c r="M83" i="4"/>
  <c r="L69" i="4"/>
  <c r="K69" i="4"/>
  <c r="M67" i="4"/>
  <c r="M69" i="4" s="1"/>
  <c r="J67" i="4"/>
  <c r="J69" i="4" s="1"/>
  <c r="I67" i="4"/>
  <c r="H67" i="4"/>
  <c r="G67" i="4"/>
  <c r="F67" i="4"/>
  <c r="E67" i="4"/>
  <c r="D67" i="4"/>
  <c r="C67" i="4"/>
  <c r="B67" i="4"/>
  <c r="M65" i="4"/>
  <c r="L65" i="4"/>
  <c r="K65" i="4"/>
  <c r="I65" i="4"/>
  <c r="H65" i="4"/>
  <c r="G65" i="4"/>
  <c r="F65" i="4"/>
  <c r="E65" i="4"/>
  <c r="D65" i="4"/>
  <c r="C65" i="4"/>
  <c r="B65" i="4"/>
  <c r="M64" i="4"/>
  <c r="L64" i="4"/>
  <c r="K64" i="4"/>
  <c r="I64" i="4"/>
  <c r="H64" i="4"/>
  <c r="G64" i="4"/>
  <c r="F64" i="4"/>
  <c r="E64" i="4"/>
  <c r="D64" i="4"/>
  <c r="C64" i="4"/>
  <c r="B64" i="4"/>
  <c r="A59" i="4"/>
  <c r="L56" i="4"/>
  <c r="L117" i="4" s="1"/>
  <c r="K56" i="4"/>
  <c r="K117" i="4" s="1"/>
  <c r="J56" i="4"/>
  <c r="I56" i="4"/>
  <c r="I117" i="4" s="1"/>
  <c r="H56" i="4"/>
  <c r="H117" i="4" s="1"/>
  <c r="G56" i="4"/>
  <c r="G117" i="4" s="1"/>
  <c r="F56" i="4"/>
  <c r="E56" i="4"/>
  <c r="E117" i="4" s="1"/>
  <c r="D56" i="4"/>
  <c r="D117" i="4" s="1"/>
  <c r="C56" i="4"/>
  <c r="C117" i="4" s="1"/>
  <c r="B56" i="4"/>
  <c r="L55" i="4"/>
  <c r="L114" i="4" s="1"/>
  <c r="K55" i="4"/>
  <c r="K114" i="4" s="1"/>
  <c r="J55" i="4"/>
  <c r="J114" i="4" s="1"/>
  <c r="I55" i="4"/>
  <c r="H55" i="4"/>
  <c r="H114" i="4" s="1"/>
  <c r="G55" i="4"/>
  <c r="G114" i="4" s="1"/>
  <c r="F55" i="4"/>
  <c r="F114" i="4" s="1"/>
  <c r="E55" i="4"/>
  <c r="D55" i="4"/>
  <c r="D114" i="4" s="1"/>
  <c r="C55" i="4"/>
  <c r="C114" i="4" s="1"/>
  <c r="B55" i="4"/>
  <c r="B114" i="4" s="1"/>
  <c r="L54" i="4"/>
  <c r="K54" i="4"/>
  <c r="K111" i="4" s="1"/>
  <c r="J54" i="4"/>
  <c r="J111" i="4" s="1"/>
  <c r="I54" i="4"/>
  <c r="I111" i="4" s="1"/>
  <c r="H54" i="4"/>
  <c r="G54" i="4"/>
  <c r="G111" i="4" s="1"/>
  <c r="F54" i="4"/>
  <c r="F111" i="4" s="1"/>
  <c r="E54" i="4"/>
  <c r="E111" i="4" s="1"/>
  <c r="D54" i="4"/>
  <c r="C54" i="4"/>
  <c r="C111" i="4" s="1"/>
  <c r="B54" i="4"/>
  <c r="B111" i="4" s="1"/>
  <c r="L53" i="4"/>
  <c r="L108" i="4" s="1"/>
  <c r="K53" i="4"/>
  <c r="J53" i="4"/>
  <c r="J108" i="4" s="1"/>
  <c r="I53" i="4"/>
  <c r="I108" i="4" s="1"/>
  <c r="H53" i="4"/>
  <c r="H108" i="4" s="1"/>
  <c r="G53" i="4"/>
  <c r="F53" i="4"/>
  <c r="F108" i="4" s="1"/>
  <c r="E53" i="4"/>
  <c r="E108" i="4" s="1"/>
  <c r="D53" i="4"/>
  <c r="D108" i="4" s="1"/>
  <c r="C53" i="4"/>
  <c r="B53" i="4"/>
  <c r="B108" i="4" s="1"/>
  <c r="L52" i="4"/>
  <c r="L105" i="4" s="1"/>
  <c r="K52" i="4"/>
  <c r="K105" i="4" s="1"/>
  <c r="J52" i="4"/>
  <c r="J105" i="4" s="1"/>
  <c r="I52" i="4"/>
  <c r="I105" i="4" s="1"/>
  <c r="H52" i="4"/>
  <c r="H105" i="4" s="1"/>
  <c r="G52" i="4"/>
  <c r="G105" i="4" s="1"/>
  <c r="F52" i="4"/>
  <c r="F105" i="4" s="1"/>
  <c r="E52" i="4"/>
  <c r="E105" i="4" s="1"/>
  <c r="D52" i="4"/>
  <c r="D105" i="4" s="1"/>
  <c r="C52" i="4"/>
  <c r="C105" i="4" s="1"/>
  <c r="B52" i="4"/>
  <c r="B105" i="4" s="1"/>
  <c r="L51" i="4"/>
  <c r="L102" i="4" s="1"/>
  <c r="K51" i="4"/>
  <c r="K102" i="4" s="1"/>
  <c r="J51" i="4"/>
  <c r="J102" i="4" s="1"/>
  <c r="I51" i="4"/>
  <c r="H51" i="4"/>
  <c r="H102" i="4" s="1"/>
  <c r="G51" i="4"/>
  <c r="G102" i="4" s="1"/>
  <c r="F51" i="4"/>
  <c r="F102" i="4" s="1"/>
  <c r="E51" i="4"/>
  <c r="D51" i="4"/>
  <c r="D102" i="4" s="1"/>
  <c r="C51" i="4"/>
  <c r="C102" i="4" s="1"/>
  <c r="B51" i="4"/>
  <c r="B102" i="4" s="1"/>
  <c r="L49" i="4"/>
  <c r="K49" i="4"/>
  <c r="K96" i="4" s="1"/>
  <c r="J49" i="4"/>
  <c r="J96" i="4" s="1"/>
  <c r="I49" i="4"/>
  <c r="I96" i="4" s="1"/>
  <c r="H49" i="4"/>
  <c r="G49" i="4"/>
  <c r="G96" i="4" s="1"/>
  <c r="F49" i="4"/>
  <c r="F96" i="4" s="1"/>
  <c r="E49" i="4"/>
  <c r="E96" i="4" s="1"/>
  <c r="D49" i="4"/>
  <c r="C49" i="4"/>
  <c r="C96" i="4" s="1"/>
  <c r="B49" i="4"/>
  <c r="B96" i="4" s="1"/>
  <c r="L47" i="4"/>
  <c r="L93" i="4" s="1"/>
  <c r="K47" i="4"/>
  <c r="J47" i="4"/>
  <c r="J93" i="4" s="1"/>
  <c r="I47" i="4"/>
  <c r="I93" i="4" s="1"/>
  <c r="H47" i="4"/>
  <c r="H93" i="4" s="1"/>
  <c r="G47" i="4"/>
  <c r="F47" i="4"/>
  <c r="F93" i="4" s="1"/>
  <c r="E47" i="4"/>
  <c r="E93" i="4" s="1"/>
  <c r="D47" i="4"/>
  <c r="D93" i="4" s="1"/>
  <c r="C47" i="4"/>
  <c r="B47" i="4"/>
  <c r="B93" i="4" s="1"/>
  <c r="L46" i="4"/>
  <c r="L90" i="4" s="1"/>
  <c r="K46" i="4"/>
  <c r="K90" i="4" s="1"/>
  <c r="J46" i="4"/>
  <c r="J90" i="4" s="1"/>
  <c r="I46" i="4"/>
  <c r="I90" i="4" s="1"/>
  <c r="H46" i="4"/>
  <c r="H90" i="4" s="1"/>
  <c r="G46" i="4"/>
  <c r="G90" i="4" s="1"/>
  <c r="F46" i="4"/>
  <c r="F90" i="4" s="1"/>
  <c r="E46" i="4"/>
  <c r="E90" i="4" s="1"/>
  <c r="D46" i="4"/>
  <c r="D90" i="4" s="1"/>
  <c r="C46" i="4"/>
  <c r="C90" i="4" s="1"/>
  <c r="B46" i="4"/>
  <c r="B90" i="4" s="1"/>
  <c r="L45" i="4"/>
  <c r="L87" i="4" s="1"/>
  <c r="K45" i="4"/>
  <c r="K87" i="4" s="1"/>
  <c r="J45" i="4"/>
  <c r="J87" i="4" s="1"/>
  <c r="I45" i="4"/>
  <c r="H45" i="4"/>
  <c r="H87" i="4" s="1"/>
  <c r="G45" i="4"/>
  <c r="G87" i="4" s="1"/>
  <c r="F45" i="4"/>
  <c r="F87" i="4" s="1"/>
  <c r="E45" i="4"/>
  <c r="D45" i="4"/>
  <c r="D87" i="4" s="1"/>
  <c r="C45" i="4"/>
  <c r="C87" i="4" s="1"/>
  <c r="B45" i="4"/>
  <c r="B87" i="4" s="1"/>
  <c r="L44" i="4"/>
  <c r="K44" i="4"/>
  <c r="K84" i="4" s="1"/>
  <c r="J44" i="4"/>
  <c r="J84" i="4" s="1"/>
  <c r="I44" i="4"/>
  <c r="I84" i="4" s="1"/>
  <c r="H44" i="4"/>
  <c r="G44" i="4"/>
  <c r="G84" i="4" s="1"/>
  <c r="F44" i="4"/>
  <c r="F84" i="4" s="1"/>
  <c r="E44" i="4"/>
  <c r="E84" i="4" s="1"/>
  <c r="D44" i="4"/>
  <c r="C44" i="4"/>
  <c r="C84" i="4" s="1"/>
  <c r="B44" i="4"/>
  <c r="B84" i="4" s="1"/>
  <c r="L38" i="4"/>
  <c r="L116" i="4" s="1"/>
  <c r="K38" i="4"/>
  <c r="K116" i="4" s="1"/>
  <c r="J38" i="4"/>
  <c r="J116" i="4" s="1"/>
  <c r="I38" i="4"/>
  <c r="I116" i="4" s="1"/>
  <c r="H38" i="4"/>
  <c r="H116" i="4" s="1"/>
  <c r="G38" i="4"/>
  <c r="G116" i="4" s="1"/>
  <c r="L37" i="4"/>
  <c r="L113" i="4" s="1"/>
  <c r="K37" i="4"/>
  <c r="K113" i="4" s="1"/>
  <c r="J37" i="4"/>
  <c r="J113" i="4" s="1"/>
  <c r="I37" i="4"/>
  <c r="I113" i="4" s="1"/>
  <c r="H37" i="4"/>
  <c r="H113" i="4" s="1"/>
  <c r="G37" i="4"/>
  <c r="G113" i="4" s="1"/>
  <c r="L36" i="4"/>
  <c r="L110" i="4" s="1"/>
  <c r="K36" i="4"/>
  <c r="K110" i="4" s="1"/>
  <c r="J36" i="4"/>
  <c r="J110" i="4" s="1"/>
  <c r="I36" i="4"/>
  <c r="I110" i="4" s="1"/>
  <c r="H36" i="4"/>
  <c r="H110" i="4" s="1"/>
  <c r="G36" i="4"/>
  <c r="G110" i="4" s="1"/>
  <c r="F36" i="4"/>
  <c r="F110" i="4" s="1"/>
  <c r="E36" i="4"/>
  <c r="E110" i="4" s="1"/>
  <c r="D36" i="4"/>
  <c r="D110" i="4" s="1"/>
  <c r="C36" i="4"/>
  <c r="C110" i="4" s="1"/>
  <c r="B36" i="4"/>
  <c r="B110" i="4" s="1"/>
  <c r="L35" i="4"/>
  <c r="L107" i="4" s="1"/>
  <c r="K35" i="4"/>
  <c r="K107" i="4" s="1"/>
  <c r="J35" i="4"/>
  <c r="J107" i="4" s="1"/>
  <c r="I35" i="4"/>
  <c r="I107" i="4" s="1"/>
  <c r="H35" i="4"/>
  <c r="H107" i="4" s="1"/>
  <c r="G35" i="4"/>
  <c r="G107" i="4" s="1"/>
  <c r="F35" i="4"/>
  <c r="F107" i="4" s="1"/>
  <c r="E35" i="4"/>
  <c r="E107" i="4" s="1"/>
  <c r="D35" i="4"/>
  <c r="D107" i="4" s="1"/>
  <c r="C35" i="4"/>
  <c r="C107" i="4" s="1"/>
  <c r="B35" i="4"/>
  <c r="B107" i="4" s="1"/>
  <c r="L34" i="4"/>
  <c r="L104" i="4" s="1"/>
  <c r="K34" i="4"/>
  <c r="K104" i="4" s="1"/>
  <c r="J34" i="4"/>
  <c r="J104" i="4" s="1"/>
  <c r="I34" i="4"/>
  <c r="I104" i="4" s="1"/>
  <c r="H34" i="4"/>
  <c r="H104" i="4" s="1"/>
  <c r="G34" i="4"/>
  <c r="G104" i="4" s="1"/>
  <c r="F34" i="4"/>
  <c r="F104" i="4" s="1"/>
  <c r="E34" i="4"/>
  <c r="E104" i="4" s="1"/>
  <c r="D34" i="4"/>
  <c r="D104" i="4" s="1"/>
  <c r="C34" i="4"/>
  <c r="C104" i="4" s="1"/>
  <c r="B34" i="4"/>
  <c r="B104" i="4" s="1"/>
  <c r="L33" i="4"/>
  <c r="L101" i="4" s="1"/>
  <c r="K33" i="4"/>
  <c r="K101" i="4" s="1"/>
  <c r="J33" i="4"/>
  <c r="J101" i="4" s="1"/>
  <c r="I33" i="4"/>
  <c r="I101" i="4" s="1"/>
  <c r="H33" i="4"/>
  <c r="H101" i="4" s="1"/>
  <c r="G33" i="4"/>
  <c r="G101" i="4" s="1"/>
  <c r="F33" i="4"/>
  <c r="F101" i="4" s="1"/>
  <c r="E33" i="4"/>
  <c r="E101" i="4" s="1"/>
  <c r="D33" i="4"/>
  <c r="D101" i="4" s="1"/>
  <c r="C33" i="4"/>
  <c r="C101" i="4" s="1"/>
  <c r="B33" i="4"/>
  <c r="B101" i="4" s="1"/>
  <c r="L32" i="4"/>
  <c r="L98" i="4" s="1"/>
  <c r="K32" i="4"/>
  <c r="K98" i="4" s="1"/>
  <c r="J32" i="4"/>
  <c r="J98" i="4" s="1"/>
  <c r="I32" i="4"/>
  <c r="I98" i="4" s="1"/>
  <c r="H32" i="4"/>
  <c r="H98" i="4" s="1"/>
  <c r="G32" i="4"/>
  <c r="G98" i="4" s="1"/>
  <c r="F32" i="4"/>
  <c r="F98" i="4" s="1"/>
  <c r="E32" i="4"/>
  <c r="E98" i="4" s="1"/>
  <c r="D32" i="4"/>
  <c r="D98" i="4" s="1"/>
  <c r="C32" i="4"/>
  <c r="C98" i="4" s="1"/>
  <c r="B32" i="4"/>
  <c r="B98" i="4" s="1"/>
  <c r="L31" i="4"/>
  <c r="L95" i="4" s="1"/>
  <c r="K31" i="4"/>
  <c r="K95" i="4" s="1"/>
  <c r="J31" i="4"/>
  <c r="J95" i="4" s="1"/>
  <c r="I31" i="4"/>
  <c r="I95" i="4" s="1"/>
  <c r="H31" i="4"/>
  <c r="H95" i="4" s="1"/>
  <c r="G31" i="4"/>
  <c r="G95" i="4" s="1"/>
  <c r="F31" i="4"/>
  <c r="F95" i="4" s="1"/>
  <c r="E31" i="4"/>
  <c r="E95" i="4" s="1"/>
  <c r="D31" i="4"/>
  <c r="D95" i="4" s="1"/>
  <c r="C31" i="4"/>
  <c r="C95" i="4" s="1"/>
  <c r="B31" i="4"/>
  <c r="B95" i="4" s="1"/>
  <c r="L30" i="4"/>
  <c r="L92" i="4" s="1"/>
  <c r="K30" i="4"/>
  <c r="K92" i="4" s="1"/>
  <c r="J30" i="4"/>
  <c r="J92" i="4" s="1"/>
  <c r="I30" i="4"/>
  <c r="I92" i="4" s="1"/>
  <c r="H30" i="4"/>
  <c r="H92" i="4" s="1"/>
  <c r="G30" i="4"/>
  <c r="G92" i="4" s="1"/>
  <c r="F30" i="4"/>
  <c r="F92" i="4" s="1"/>
  <c r="E30" i="4"/>
  <c r="E92" i="4" s="1"/>
  <c r="D30" i="4"/>
  <c r="D92" i="4" s="1"/>
  <c r="C30" i="4"/>
  <c r="C92" i="4" s="1"/>
  <c r="B30" i="4"/>
  <c r="B92" i="4" s="1"/>
  <c r="L29" i="4"/>
  <c r="K29" i="4"/>
  <c r="J29" i="4"/>
  <c r="I29" i="4"/>
  <c r="H29" i="4"/>
  <c r="G29" i="4"/>
  <c r="F29" i="4"/>
  <c r="E29" i="4"/>
  <c r="D29" i="4"/>
  <c r="C29" i="4"/>
  <c r="B29" i="4"/>
  <c r="L28" i="4"/>
  <c r="L89" i="4" s="1"/>
  <c r="K28" i="4"/>
  <c r="K89" i="4" s="1"/>
  <c r="J28" i="4"/>
  <c r="J89" i="4" s="1"/>
  <c r="I28" i="4"/>
  <c r="I89" i="4" s="1"/>
  <c r="H28" i="4"/>
  <c r="H89" i="4" s="1"/>
  <c r="G28" i="4"/>
  <c r="G89" i="4" s="1"/>
  <c r="F28" i="4"/>
  <c r="F89" i="4" s="1"/>
  <c r="E28" i="4"/>
  <c r="E89" i="4" s="1"/>
  <c r="D28" i="4"/>
  <c r="D89" i="4" s="1"/>
  <c r="C28" i="4"/>
  <c r="C89" i="4" s="1"/>
  <c r="B28" i="4"/>
  <c r="B89" i="4" s="1"/>
  <c r="L27" i="4"/>
  <c r="L86" i="4" s="1"/>
  <c r="K27" i="4"/>
  <c r="K86" i="4" s="1"/>
  <c r="J27" i="4"/>
  <c r="J86" i="4" s="1"/>
  <c r="I27" i="4"/>
  <c r="I86" i="4" s="1"/>
  <c r="H27" i="4"/>
  <c r="H86" i="4" s="1"/>
  <c r="G27" i="4"/>
  <c r="G86" i="4" s="1"/>
  <c r="F27" i="4"/>
  <c r="F86" i="4" s="1"/>
  <c r="E27" i="4"/>
  <c r="E86" i="4" s="1"/>
  <c r="D27" i="4"/>
  <c r="D86" i="4" s="1"/>
  <c r="C27" i="4"/>
  <c r="C86" i="4" s="1"/>
  <c r="B27" i="4"/>
  <c r="B86" i="4" s="1"/>
  <c r="L26" i="4"/>
  <c r="L83" i="4" s="1"/>
  <c r="K26" i="4"/>
  <c r="K83" i="4" s="1"/>
  <c r="J26" i="4"/>
  <c r="J83" i="4" s="1"/>
  <c r="I26" i="4"/>
  <c r="I83" i="4" s="1"/>
  <c r="H26" i="4"/>
  <c r="H83" i="4" s="1"/>
  <c r="G26" i="4"/>
  <c r="G83" i="4" s="1"/>
  <c r="F26" i="4"/>
  <c r="F83" i="4" s="1"/>
  <c r="E26" i="4"/>
  <c r="E83" i="4" s="1"/>
  <c r="D26" i="4"/>
  <c r="D83" i="4" s="1"/>
  <c r="C26" i="4"/>
  <c r="C83" i="4" s="1"/>
  <c r="B26" i="4"/>
  <c r="B83" i="4" s="1"/>
  <c r="A22" i="4"/>
  <c r="L214" i="3"/>
  <c r="K214" i="3"/>
  <c r="J214" i="3"/>
  <c r="I214" i="3"/>
  <c r="H214" i="3"/>
  <c r="G214" i="3"/>
  <c r="F214" i="3"/>
  <c r="E214" i="3"/>
  <c r="D214" i="3"/>
  <c r="C214" i="3"/>
  <c r="B214" i="3"/>
  <c r="L213" i="3"/>
  <c r="K213" i="3"/>
  <c r="J213" i="3"/>
  <c r="I213" i="3"/>
  <c r="H213" i="3"/>
  <c r="G213" i="3"/>
  <c r="F213" i="3"/>
  <c r="E213" i="3"/>
  <c r="D213" i="3"/>
  <c r="C213" i="3"/>
  <c r="B213" i="3"/>
  <c r="L212" i="3"/>
  <c r="K212" i="3"/>
  <c r="J212" i="3"/>
  <c r="I212" i="3"/>
  <c r="H212" i="3"/>
  <c r="G212" i="3"/>
  <c r="F212" i="3"/>
  <c r="E212" i="3"/>
  <c r="D212" i="3"/>
  <c r="C212" i="3"/>
  <c r="B212" i="3"/>
  <c r="C209" i="3"/>
  <c r="B209" i="3"/>
  <c r="L208" i="3"/>
  <c r="K208" i="3"/>
  <c r="J208" i="3"/>
  <c r="I208" i="3"/>
  <c r="H208" i="3"/>
  <c r="G208" i="3"/>
  <c r="F208" i="3"/>
  <c r="E208" i="3"/>
  <c r="D208" i="3"/>
  <c r="C208" i="3"/>
  <c r="B208" i="3"/>
  <c r="D206" i="3"/>
  <c r="C206" i="3"/>
  <c r="B206" i="3"/>
  <c r="L205" i="3"/>
  <c r="K205" i="3"/>
  <c r="J205" i="3"/>
  <c r="I205" i="3"/>
  <c r="H205" i="3"/>
  <c r="G205" i="3"/>
  <c r="F205" i="3"/>
  <c r="E205" i="3"/>
  <c r="D205" i="3"/>
  <c r="C205" i="3"/>
  <c r="B205" i="3"/>
  <c r="L204" i="3"/>
  <c r="K204" i="3"/>
  <c r="J204" i="3"/>
  <c r="I204" i="3"/>
  <c r="H204" i="3"/>
  <c r="G204" i="3"/>
  <c r="F204" i="3"/>
  <c r="E204" i="3"/>
  <c r="D204" i="3"/>
  <c r="C204" i="3"/>
  <c r="B204" i="3"/>
  <c r="L199" i="3"/>
  <c r="K199" i="3"/>
  <c r="J199" i="3"/>
  <c r="I199" i="3"/>
  <c r="H199" i="3"/>
  <c r="G199" i="3"/>
  <c r="L198" i="3"/>
  <c r="K198" i="3"/>
  <c r="J198" i="3"/>
  <c r="I198" i="3"/>
  <c r="H198" i="3"/>
  <c r="G198" i="3"/>
  <c r="L197" i="3"/>
  <c r="K197" i="3"/>
  <c r="J197" i="3"/>
  <c r="I197" i="3"/>
  <c r="H197" i="3"/>
  <c r="G197" i="3"/>
  <c r="F197" i="3"/>
  <c r="E197" i="3"/>
  <c r="D197" i="3"/>
  <c r="L195" i="3"/>
  <c r="K195" i="3"/>
  <c r="J195" i="3"/>
  <c r="I195" i="3"/>
  <c r="H195" i="3"/>
  <c r="G195" i="3"/>
  <c r="F195" i="3"/>
  <c r="E195" i="3"/>
  <c r="D195" i="3"/>
  <c r="C195" i="3"/>
  <c r="B195" i="3"/>
  <c r="L194" i="3"/>
  <c r="K194" i="3"/>
  <c r="J194" i="3"/>
  <c r="I194" i="3"/>
  <c r="H194" i="3"/>
  <c r="G194" i="3"/>
  <c r="F194" i="3"/>
  <c r="E194" i="3"/>
  <c r="D194" i="3"/>
  <c r="C194" i="3"/>
  <c r="B194" i="3"/>
  <c r="L193" i="3"/>
  <c r="K193" i="3"/>
  <c r="J193" i="3"/>
  <c r="I193" i="3"/>
  <c r="H193" i="3"/>
  <c r="G193" i="3"/>
  <c r="F193" i="3"/>
  <c r="E193" i="3"/>
  <c r="D193" i="3"/>
  <c r="C193" i="3"/>
  <c r="B193" i="3"/>
  <c r="L192" i="3"/>
  <c r="K192" i="3"/>
  <c r="J192" i="3"/>
  <c r="I192" i="3"/>
  <c r="H192" i="3"/>
  <c r="G192" i="3"/>
  <c r="F192" i="3"/>
  <c r="E192" i="3"/>
  <c r="D192" i="3"/>
  <c r="C192" i="3"/>
  <c r="B192" i="3"/>
  <c r="L191" i="3"/>
  <c r="K191" i="3"/>
  <c r="J191" i="3"/>
  <c r="I191" i="3"/>
  <c r="H191" i="3"/>
  <c r="G191" i="3"/>
  <c r="F191" i="3"/>
  <c r="E191" i="3"/>
  <c r="D191" i="3"/>
  <c r="C191" i="3"/>
  <c r="B191" i="3"/>
  <c r="L188" i="3"/>
  <c r="K188" i="3"/>
  <c r="J188" i="3"/>
  <c r="I188" i="3"/>
  <c r="H188" i="3"/>
  <c r="G188" i="3"/>
  <c r="F188" i="3"/>
  <c r="E188" i="3"/>
  <c r="D188" i="3"/>
  <c r="C188" i="3"/>
  <c r="B188" i="3"/>
  <c r="L187" i="3"/>
  <c r="K187" i="3"/>
  <c r="J187" i="3"/>
  <c r="I187" i="3"/>
  <c r="H187" i="3"/>
  <c r="G187" i="3"/>
  <c r="F187" i="3"/>
  <c r="E187" i="3"/>
  <c r="D187" i="3"/>
  <c r="C187" i="3"/>
  <c r="B187" i="3"/>
  <c r="L186" i="3"/>
  <c r="K186" i="3"/>
  <c r="J186" i="3"/>
  <c r="I186" i="3"/>
  <c r="H186" i="3"/>
  <c r="G186" i="3"/>
  <c r="F186" i="3"/>
  <c r="E186" i="3"/>
  <c r="D186" i="3"/>
  <c r="C186" i="3"/>
  <c r="B186" i="3"/>
  <c r="L185" i="3"/>
  <c r="K185" i="3"/>
  <c r="J185" i="3"/>
  <c r="I185" i="3"/>
  <c r="H185" i="3"/>
  <c r="G185" i="3"/>
  <c r="F185" i="3"/>
  <c r="E185" i="3"/>
  <c r="D185" i="3"/>
  <c r="C185" i="3"/>
  <c r="B185" i="3"/>
  <c r="L184" i="3"/>
  <c r="K184" i="3"/>
  <c r="J184" i="3"/>
  <c r="I184" i="3"/>
  <c r="H184" i="3"/>
  <c r="G184" i="3"/>
  <c r="F184" i="3"/>
  <c r="E184" i="3"/>
  <c r="D184" i="3"/>
  <c r="C184" i="3"/>
  <c r="B184" i="3"/>
  <c r="L183" i="3"/>
  <c r="K183" i="3"/>
  <c r="J183" i="3"/>
  <c r="I183" i="3"/>
  <c r="H183" i="3"/>
  <c r="G183" i="3"/>
  <c r="F183" i="3"/>
  <c r="E183" i="3"/>
  <c r="D183" i="3"/>
  <c r="C183" i="3"/>
  <c r="B183" i="3"/>
  <c r="L182" i="3"/>
  <c r="K182" i="3"/>
  <c r="J182" i="3"/>
  <c r="I182" i="3"/>
  <c r="H182" i="3"/>
  <c r="G182" i="3"/>
  <c r="F182" i="3"/>
  <c r="E182" i="3"/>
  <c r="D182" i="3"/>
  <c r="C182" i="3"/>
  <c r="B182" i="3"/>
  <c r="L181" i="3"/>
  <c r="K181" i="3"/>
  <c r="J181" i="3"/>
  <c r="I181" i="3"/>
  <c r="H181" i="3"/>
  <c r="G181" i="3"/>
  <c r="F181" i="3"/>
  <c r="E181" i="3"/>
  <c r="D181" i="3"/>
  <c r="C181" i="3"/>
  <c r="B181" i="3"/>
  <c r="L180" i="3"/>
  <c r="K180" i="3"/>
  <c r="J180" i="3"/>
  <c r="I180" i="3"/>
  <c r="H180" i="3"/>
  <c r="G180" i="3"/>
  <c r="F180" i="3"/>
  <c r="E180" i="3"/>
  <c r="D180" i="3"/>
  <c r="C180" i="3"/>
  <c r="B180" i="3"/>
  <c r="L179" i="3"/>
  <c r="K179" i="3"/>
  <c r="J179" i="3"/>
  <c r="I179" i="3"/>
  <c r="H179" i="3"/>
  <c r="G179" i="3"/>
  <c r="F179" i="3"/>
  <c r="E179" i="3"/>
  <c r="D179" i="3"/>
  <c r="C179" i="3"/>
  <c r="B179" i="3"/>
  <c r="L178" i="3"/>
  <c r="K178" i="3"/>
  <c r="J178" i="3"/>
  <c r="I178" i="3"/>
  <c r="H178" i="3"/>
  <c r="G178" i="3"/>
  <c r="F178" i="3"/>
  <c r="E178" i="3"/>
  <c r="D178" i="3"/>
  <c r="C178" i="3"/>
  <c r="B178" i="3"/>
  <c r="D177" i="3"/>
  <c r="C177" i="3"/>
  <c r="B177" i="3"/>
  <c r="L176" i="3"/>
  <c r="K176" i="3"/>
  <c r="J176" i="3"/>
  <c r="I176" i="3"/>
  <c r="H176" i="3"/>
  <c r="G176" i="3"/>
  <c r="F176" i="3"/>
  <c r="E176" i="3"/>
  <c r="D176" i="3"/>
  <c r="C176" i="3"/>
  <c r="B176" i="3"/>
  <c r="L175" i="3"/>
  <c r="K175" i="3"/>
  <c r="J175" i="3"/>
  <c r="I175" i="3"/>
  <c r="H175" i="3"/>
  <c r="G175" i="3"/>
  <c r="F175" i="3"/>
  <c r="E175" i="3"/>
  <c r="D175" i="3"/>
  <c r="C175" i="3"/>
  <c r="B175" i="3"/>
  <c r="L174" i="3"/>
  <c r="K174" i="3"/>
  <c r="J174" i="3"/>
  <c r="I174" i="3"/>
  <c r="H174" i="3"/>
  <c r="G174" i="3"/>
  <c r="F174" i="3"/>
  <c r="E174" i="3"/>
  <c r="D174" i="3"/>
  <c r="C174" i="3"/>
  <c r="B174" i="3"/>
  <c r="L173" i="3"/>
  <c r="K173" i="3"/>
  <c r="J173" i="3"/>
  <c r="I173" i="3"/>
  <c r="H173" i="3"/>
  <c r="G173" i="3"/>
  <c r="F173" i="3"/>
  <c r="E173" i="3"/>
  <c r="D173" i="3"/>
  <c r="C173" i="3"/>
  <c r="B173" i="3"/>
  <c r="I172" i="3"/>
  <c r="H172" i="3"/>
  <c r="G172" i="3"/>
  <c r="F172" i="3"/>
  <c r="E172" i="3"/>
  <c r="D172" i="3"/>
  <c r="C172" i="3"/>
  <c r="B172" i="3"/>
  <c r="L171" i="3"/>
  <c r="K171" i="3"/>
  <c r="J171" i="3"/>
  <c r="I171" i="3"/>
  <c r="H171" i="3"/>
  <c r="G171" i="3"/>
  <c r="F171" i="3"/>
  <c r="E171" i="3"/>
  <c r="D171" i="3"/>
  <c r="C171" i="3"/>
  <c r="B171" i="3"/>
  <c r="L170" i="3"/>
  <c r="K170" i="3"/>
  <c r="J170" i="3"/>
  <c r="I170" i="3"/>
  <c r="H170" i="3"/>
  <c r="G170" i="3"/>
  <c r="F170" i="3"/>
  <c r="E170" i="3"/>
  <c r="D170" i="3"/>
  <c r="C170" i="3"/>
  <c r="B170" i="3"/>
  <c r="L169" i="3"/>
  <c r="K169" i="3"/>
  <c r="J169" i="3"/>
  <c r="I169" i="3"/>
  <c r="H169" i="3"/>
  <c r="G169" i="3"/>
  <c r="F169" i="3"/>
  <c r="E169" i="3"/>
  <c r="D169" i="3"/>
  <c r="C169" i="3"/>
  <c r="B169" i="3"/>
  <c r="A165" i="3"/>
  <c r="AR164" i="3"/>
  <c r="AQ164" i="3"/>
  <c r="AP164" i="3"/>
  <c r="AO164" i="3"/>
  <c r="AM164" i="3"/>
  <c r="AL164" i="3"/>
  <c r="AK164" i="3"/>
  <c r="AJ164" i="3"/>
  <c r="AH164" i="3"/>
  <c r="AG164" i="3"/>
  <c r="AF164" i="3"/>
  <c r="AE164" i="3"/>
  <c r="AD164" i="3"/>
  <c r="AB164" i="3"/>
  <c r="AA164" i="3"/>
  <c r="Z164" i="3"/>
  <c r="Y164" i="3"/>
  <c r="W164" i="3"/>
  <c r="V164" i="3"/>
  <c r="U164" i="3"/>
  <c r="T164" i="3"/>
  <c r="AS164" i="3" s="1"/>
  <c r="S164" i="3"/>
  <c r="R164" i="3"/>
  <c r="Q164" i="3"/>
  <c r="P164" i="3"/>
  <c r="O164" i="3"/>
  <c r="N164" i="3"/>
  <c r="M164" i="3"/>
  <c r="AS163" i="3"/>
  <c r="AR163" i="3"/>
  <c r="AQ163" i="3"/>
  <c r="AP163" i="3"/>
  <c r="AO163" i="3"/>
  <c r="AM163" i="3"/>
  <c r="AL163" i="3"/>
  <c r="AK163" i="3"/>
  <c r="AJ163" i="3"/>
  <c r="AG163" i="3"/>
  <c r="AF163" i="3"/>
  <c r="AE163" i="3"/>
  <c r="AD163" i="3"/>
  <c r="AB163" i="3"/>
  <c r="AA163" i="3"/>
  <c r="Z163" i="3"/>
  <c r="Y163" i="3"/>
  <c r="W163" i="3"/>
  <c r="V163" i="3"/>
  <c r="U163" i="3"/>
  <c r="AH163" i="3" s="1"/>
  <c r="T163" i="3"/>
  <c r="S163" i="3"/>
  <c r="R163" i="3"/>
  <c r="Q163" i="3"/>
  <c r="P163" i="3"/>
  <c r="O163" i="3"/>
  <c r="N163" i="3"/>
  <c r="M163" i="3"/>
  <c r="AS162" i="3"/>
  <c r="AR162" i="3"/>
  <c r="AQ162" i="3"/>
  <c r="AP162" i="3"/>
  <c r="AO162" i="3"/>
  <c r="AM162" i="3"/>
  <c r="AL162" i="3"/>
  <c r="AK162" i="3"/>
  <c r="AJ162" i="3"/>
  <c r="AH162" i="3"/>
  <c r="AG162" i="3"/>
  <c r="AF162" i="3"/>
  <c r="AE162" i="3"/>
  <c r="AD162" i="3"/>
  <c r="AB162" i="3"/>
  <c r="AA162" i="3"/>
  <c r="Z162" i="3"/>
  <c r="Y162" i="3"/>
  <c r="AR161" i="3"/>
  <c r="AQ161" i="3"/>
  <c r="AP161" i="3"/>
  <c r="AO161" i="3"/>
  <c r="AM161" i="3"/>
  <c r="AL161" i="3"/>
  <c r="AK161" i="3"/>
  <c r="AJ161" i="3"/>
  <c r="AG161" i="3"/>
  <c r="AF161" i="3"/>
  <c r="AE161" i="3"/>
  <c r="AD161" i="3"/>
  <c r="AB161" i="3"/>
  <c r="AA161" i="3"/>
  <c r="Z161" i="3"/>
  <c r="Y161" i="3"/>
  <c r="L161" i="3"/>
  <c r="K161" i="3"/>
  <c r="I161" i="3"/>
  <c r="AN161" i="3" s="1"/>
  <c r="H161" i="3"/>
  <c r="G161" i="3"/>
  <c r="F161" i="3"/>
  <c r="E161" i="3"/>
  <c r="D161" i="3"/>
  <c r="C161" i="3"/>
  <c r="B161" i="3"/>
  <c r="AR160" i="3"/>
  <c r="AQ160" i="3"/>
  <c r="AP160" i="3"/>
  <c r="AO160" i="3"/>
  <c r="AN160" i="3"/>
  <c r="AM160" i="3"/>
  <c r="AL160" i="3"/>
  <c r="AK160" i="3"/>
  <c r="AJ160" i="3"/>
  <c r="AG160" i="3"/>
  <c r="AF160" i="3"/>
  <c r="AE160" i="3"/>
  <c r="AD160" i="3"/>
  <c r="AB160" i="3"/>
  <c r="AA160" i="3"/>
  <c r="Z160" i="3"/>
  <c r="Y160" i="3"/>
  <c r="I160" i="3"/>
  <c r="H160" i="3"/>
  <c r="G160" i="3"/>
  <c r="F160" i="3"/>
  <c r="E160" i="3"/>
  <c r="D160" i="3"/>
  <c r="C160" i="3"/>
  <c r="B160" i="3"/>
  <c r="N159" i="3"/>
  <c r="M159" i="3"/>
  <c r="AR158" i="3"/>
  <c r="AQ158" i="3"/>
  <c r="AP158" i="3"/>
  <c r="AO158" i="3"/>
  <c r="AN158" i="3"/>
  <c r="AM158" i="3"/>
  <c r="AL158" i="3"/>
  <c r="AK158" i="3"/>
  <c r="AJ158" i="3"/>
  <c r="AG158" i="3"/>
  <c r="AF158" i="3"/>
  <c r="AE158" i="3"/>
  <c r="AD158" i="3"/>
  <c r="AB158" i="3"/>
  <c r="AA158" i="3"/>
  <c r="Z158" i="3"/>
  <c r="Y158" i="3"/>
  <c r="W158" i="3"/>
  <c r="V158" i="3"/>
  <c r="U158" i="3"/>
  <c r="AH158" i="3" s="1"/>
  <c r="T158" i="3"/>
  <c r="AS158" i="3" s="1"/>
  <c r="S158" i="3"/>
  <c r="R158" i="3"/>
  <c r="Q158" i="3"/>
  <c r="P158" i="3"/>
  <c r="O158" i="3"/>
  <c r="N158" i="3"/>
  <c r="M158" i="3"/>
  <c r="L158" i="3"/>
  <c r="K158" i="3"/>
  <c r="J158" i="3"/>
  <c r="AC158" i="3" s="1"/>
  <c r="I158" i="3"/>
  <c r="H158" i="3"/>
  <c r="G158" i="3"/>
  <c r="F158" i="3"/>
  <c r="E158" i="3"/>
  <c r="D158" i="3"/>
  <c r="C158" i="3"/>
  <c r="B158" i="3"/>
  <c r="AR157" i="3"/>
  <c r="AQ157" i="3"/>
  <c r="AP157" i="3"/>
  <c r="AO157" i="3"/>
  <c r="AM157" i="3"/>
  <c r="AL157" i="3"/>
  <c r="AK157" i="3"/>
  <c r="AJ157" i="3"/>
  <c r="AG157" i="3"/>
  <c r="AF157" i="3"/>
  <c r="AE157" i="3"/>
  <c r="AD157" i="3"/>
  <c r="AC157" i="3"/>
  <c r="AB157" i="3"/>
  <c r="AA157" i="3"/>
  <c r="Z157" i="3"/>
  <c r="Y157" i="3"/>
  <c r="L157" i="3"/>
  <c r="K157" i="3"/>
  <c r="J157" i="3"/>
  <c r="I157" i="3"/>
  <c r="AN157" i="3" s="1"/>
  <c r="H157" i="3"/>
  <c r="G157" i="3"/>
  <c r="F157" i="3"/>
  <c r="E157" i="3"/>
  <c r="D157" i="3"/>
  <c r="C157" i="3"/>
  <c r="B157" i="3"/>
  <c r="O156" i="3"/>
  <c r="N156" i="3"/>
  <c r="M156" i="3"/>
  <c r="J156" i="3"/>
  <c r="I156" i="3"/>
  <c r="H156" i="3"/>
  <c r="AS155" i="3"/>
  <c r="AR155" i="3"/>
  <c r="AQ155" i="3"/>
  <c r="AP155" i="3"/>
  <c r="AO155" i="3"/>
  <c r="AM155" i="3"/>
  <c r="AL155" i="3"/>
  <c r="AK155" i="3"/>
  <c r="AJ155" i="3"/>
  <c r="AG155" i="3"/>
  <c r="AF155" i="3"/>
  <c r="AE155" i="3"/>
  <c r="AD155" i="3"/>
  <c r="AB155" i="3"/>
  <c r="AA155" i="3"/>
  <c r="Z155" i="3"/>
  <c r="Y155" i="3"/>
  <c r="W155" i="3"/>
  <c r="V155" i="3"/>
  <c r="U155" i="3"/>
  <c r="AH155" i="3" s="1"/>
  <c r="T155" i="3"/>
  <c r="S155" i="3"/>
  <c r="R155" i="3"/>
  <c r="Q155" i="3"/>
  <c r="P155" i="3"/>
  <c r="O155" i="3"/>
  <c r="N155" i="3"/>
  <c r="M155" i="3"/>
  <c r="L155" i="3"/>
  <c r="K155" i="3"/>
  <c r="J155" i="3"/>
  <c r="AC155" i="3" s="1"/>
  <c r="I155" i="3"/>
  <c r="AN155" i="3" s="1"/>
  <c r="H155" i="3"/>
  <c r="G155" i="3"/>
  <c r="F155" i="3"/>
  <c r="E155" i="3"/>
  <c r="D155" i="3"/>
  <c r="C155" i="3"/>
  <c r="B155" i="3"/>
  <c r="AS154" i="3"/>
  <c r="AR154" i="3"/>
  <c r="AQ154" i="3"/>
  <c r="AP154" i="3"/>
  <c r="AO154" i="3"/>
  <c r="AM154" i="3"/>
  <c r="AL154" i="3"/>
  <c r="AK154" i="3"/>
  <c r="AJ154" i="3"/>
  <c r="AG154" i="3"/>
  <c r="AF154" i="3"/>
  <c r="AE154" i="3"/>
  <c r="AD154" i="3"/>
  <c r="AB154" i="3"/>
  <c r="AA154" i="3"/>
  <c r="Z154" i="3"/>
  <c r="Y154" i="3"/>
  <c r="W154" i="3"/>
  <c r="V154" i="3"/>
  <c r="U154" i="3"/>
  <c r="AH154" i="3" s="1"/>
  <c r="T154" i="3"/>
  <c r="S154" i="3"/>
  <c r="R154" i="3"/>
  <c r="Q154" i="3"/>
  <c r="P154" i="3"/>
  <c r="O154" i="3"/>
  <c r="N154" i="3"/>
  <c r="M154" i="3"/>
  <c r="L154" i="3"/>
  <c r="K154" i="3"/>
  <c r="J154" i="3"/>
  <c r="AC154" i="3" s="1"/>
  <c r="I154" i="3"/>
  <c r="AN154" i="3" s="1"/>
  <c r="H154" i="3"/>
  <c r="G154" i="3"/>
  <c r="F154" i="3"/>
  <c r="E154" i="3"/>
  <c r="D154" i="3"/>
  <c r="C154" i="3"/>
  <c r="B154" i="3"/>
  <c r="AR153" i="3"/>
  <c r="AQ153" i="3"/>
  <c r="AP153" i="3"/>
  <c r="AO153" i="3"/>
  <c r="AN153" i="3"/>
  <c r="AM153" i="3"/>
  <c r="AL153" i="3"/>
  <c r="AK153" i="3"/>
  <c r="AJ153" i="3"/>
  <c r="AG153" i="3"/>
  <c r="AF153" i="3"/>
  <c r="AE153" i="3"/>
  <c r="AD153" i="3"/>
  <c r="AB153" i="3"/>
  <c r="AA153" i="3"/>
  <c r="Z153" i="3"/>
  <c r="Y153" i="3"/>
  <c r="L153" i="3"/>
  <c r="K153" i="3"/>
  <c r="J153" i="3"/>
  <c r="AC153" i="3" s="1"/>
  <c r="I153" i="3"/>
  <c r="H153" i="3"/>
  <c r="G153" i="3"/>
  <c r="F153" i="3"/>
  <c r="E153" i="3"/>
  <c r="D153" i="3"/>
  <c r="C153" i="3"/>
  <c r="B153" i="3"/>
  <c r="AR152" i="3"/>
  <c r="AQ152" i="3"/>
  <c r="AP152" i="3"/>
  <c r="AO152" i="3"/>
  <c r="AM152" i="3"/>
  <c r="AL152" i="3"/>
  <c r="AK152" i="3"/>
  <c r="AJ152" i="3"/>
  <c r="AG152" i="3"/>
  <c r="AF152" i="3"/>
  <c r="AE152" i="3"/>
  <c r="AD152" i="3"/>
  <c r="AC152" i="3"/>
  <c r="AB152" i="3"/>
  <c r="AA152" i="3"/>
  <c r="Z152" i="3"/>
  <c r="Y152" i="3"/>
  <c r="L152" i="3"/>
  <c r="K152" i="3"/>
  <c r="J152" i="3"/>
  <c r="I152" i="3"/>
  <c r="AN152" i="3" s="1"/>
  <c r="H152" i="3"/>
  <c r="G152" i="3"/>
  <c r="F152" i="3"/>
  <c r="E152" i="3"/>
  <c r="D152" i="3"/>
  <c r="C152" i="3"/>
  <c r="B152" i="3"/>
  <c r="AN150" i="3"/>
  <c r="AM150" i="3"/>
  <c r="AL150" i="3"/>
  <c r="AK150" i="3"/>
  <c r="AJ150" i="3"/>
  <c r="AB150" i="3"/>
  <c r="AA150" i="3"/>
  <c r="Z150" i="3"/>
  <c r="Y150" i="3"/>
  <c r="L150" i="3"/>
  <c r="K150" i="3"/>
  <c r="J150" i="3"/>
  <c r="AC150" i="3" s="1"/>
  <c r="I150" i="3"/>
  <c r="H150" i="3"/>
  <c r="G150" i="3"/>
  <c r="F150" i="3"/>
  <c r="E150" i="3"/>
  <c r="D150" i="3"/>
  <c r="C150" i="3"/>
  <c r="B150" i="3"/>
  <c r="AR149" i="3"/>
  <c r="AQ149" i="3"/>
  <c r="AP149" i="3"/>
  <c r="AO149" i="3"/>
  <c r="AH149" i="3"/>
  <c r="AG149" i="3"/>
  <c r="AF149" i="3"/>
  <c r="AE149" i="3"/>
  <c r="AD149" i="3"/>
  <c r="W149" i="3"/>
  <c r="V149" i="3"/>
  <c r="U149" i="3"/>
  <c r="T149" i="3"/>
  <c r="AS149" i="3" s="1"/>
  <c r="S149" i="3"/>
  <c r="R149" i="3"/>
  <c r="AR148" i="3"/>
  <c r="AQ148" i="3"/>
  <c r="AP148" i="3"/>
  <c r="AO148" i="3"/>
  <c r="AH148" i="3"/>
  <c r="AG148" i="3"/>
  <c r="AF148" i="3"/>
  <c r="AE148" i="3"/>
  <c r="AD148" i="3"/>
  <c r="W148" i="3"/>
  <c r="V148" i="3"/>
  <c r="U148" i="3"/>
  <c r="T148" i="3"/>
  <c r="AS148" i="3" s="1"/>
  <c r="S148" i="3"/>
  <c r="R148" i="3"/>
  <c r="AR147" i="3"/>
  <c r="AQ147" i="3"/>
  <c r="AP147" i="3"/>
  <c r="AO147" i="3"/>
  <c r="AH147" i="3"/>
  <c r="AG147" i="3"/>
  <c r="AF147" i="3"/>
  <c r="AE147" i="3"/>
  <c r="AD147" i="3"/>
  <c r="W147" i="3"/>
  <c r="V147" i="3"/>
  <c r="U147" i="3"/>
  <c r="T147" i="3"/>
  <c r="AS147" i="3" s="1"/>
  <c r="S147" i="3"/>
  <c r="R147" i="3"/>
  <c r="Q147" i="3"/>
  <c r="P147" i="3"/>
  <c r="O147" i="3"/>
  <c r="AN146" i="3"/>
  <c r="AM146" i="3"/>
  <c r="AL146" i="3"/>
  <c r="AK146" i="3"/>
  <c r="AJ146" i="3"/>
  <c r="AB146" i="3"/>
  <c r="AA146" i="3"/>
  <c r="Z146" i="3"/>
  <c r="Y146" i="3"/>
  <c r="L146" i="3"/>
  <c r="K146" i="3"/>
  <c r="J146" i="3"/>
  <c r="AC146" i="3" s="1"/>
  <c r="I146" i="3"/>
  <c r="H146" i="3"/>
  <c r="G146" i="3"/>
  <c r="F146" i="3"/>
  <c r="E146" i="3"/>
  <c r="D146" i="3"/>
  <c r="C146" i="3"/>
  <c r="B146" i="3"/>
  <c r="AR145" i="3"/>
  <c r="AQ145" i="3"/>
  <c r="AP145" i="3"/>
  <c r="AO145" i="3"/>
  <c r="AN145" i="3"/>
  <c r="AM145" i="3"/>
  <c r="AL145" i="3"/>
  <c r="AK145" i="3"/>
  <c r="AJ145" i="3"/>
  <c r="AG145" i="3"/>
  <c r="AF145" i="3"/>
  <c r="AE145" i="3"/>
  <c r="AD145" i="3"/>
  <c r="AB145" i="3"/>
  <c r="AA145" i="3"/>
  <c r="Z145" i="3"/>
  <c r="Y145" i="3"/>
  <c r="W145" i="3"/>
  <c r="V145" i="3"/>
  <c r="U145" i="3"/>
  <c r="AH145" i="3" s="1"/>
  <c r="T145" i="3"/>
  <c r="AS145" i="3" s="1"/>
  <c r="S145" i="3"/>
  <c r="R145" i="3"/>
  <c r="Q145" i="3"/>
  <c r="P145" i="3"/>
  <c r="O145" i="3"/>
  <c r="N145" i="3"/>
  <c r="M145" i="3"/>
  <c r="L145" i="3"/>
  <c r="K145" i="3"/>
  <c r="J145" i="3"/>
  <c r="AC145" i="3" s="1"/>
  <c r="I145" i="3"/>
  <c r="H145" i="3"/>
  <c r="G145" i="3"/>
  <c r="F145" i="3"/>
  <c r="E145" i="3"/>
  <c r="D145" i="3"/>
  <c r="C145" i="3"/>
  <c r="B145" i="3"/>
  <c r="AR144" i="3"/>
  <c r="AQ144" i="3"/>
  <c r="AP144" i="3"/>
  <c r="AO144" i="3"/>
  <c r="AN144" i="3"/>
  <c r="AM144" i="3"/>
  <c r="AL144" i="3"/>
  <c r="AK144" i="3"/>
  <c r="AJ144" i="3"/>
  <c r="AG144" i="3"/>
  <c r="AF144" i="3"/>
  <c r="AE144" i="3"/>
  <c r="AD144" i="3"/>
  <c r="AB144" i="3"/>
  <c r="AA144" i="3"/>
  <c r="Z144" i="3"/>
  <c r="Y144" i="3"/>
  <c r="W144" i="3"/>
  <c r="V144" i="3"/>
  <c r="U144" i="3"/>
  <c r="AH144" i="3" s="1"/>
  <c r="T144" i="3"/>
  <c r="AS144" i="3" s="1"/>
  <c r="S144" i="3"/>
  <c r="R144" i="3"/>
  <c r="Q144" i="3"/>
  <c r="P144" i="3"/>
  <c r="O144" i="3"/>
  <c r="N144" i="3"/>
  <c r="M144" i="3"/>
  <c r="L144" i="3"/>
  <c r="K144" i="3"/>
  <c r="J144" i="3"/>
  <c r="AC144" i="3" s="1"/>
  <c r="I144" i="3"/>
  <c r="H144" i="3"/>
  <c r="G144" i="3"/>
  <c r="F144" i="3"/>
  <c r="E144" i="3"/>
  <c r="D144" i="3"/>
  <c r="C144" i="3"/>
  <c r="B144" i="3"/>
  <c r="AR143" i="3"/>
  <c r="AQ143" i="3"/>
  <c r="AP143" i="3"/>
  <c r="AO143" i="3"/>
  <c r="AN143" i="3"/>
  <c r="AM143" i="3"/>
  <c r="AL143" i="3"/>
  <c r="AK143" i="3"/>
  <c r="AJ143" i="3"/>
  <c r="AG143" i="3"/>
  <c r="AF143" i="3"/>
  <c r="AE143" i="3"/>
  <c r="AD143" i="3"/>
  <c r="AB143" i="3"/>
  <c r="AA143" i="3"/>
  <c r="Z143" i="3"/>
  <c r="Y143" i="3"/>
  <c r="W143" i="3"/>
  <c r="V143" i="3"/>
  <c r="U143" i="3"/>
  <c r="AH143" i="3" s="1"/>
  <c r="T143" i="3"/>
  <c r="AS143" i="3" s="1"/>
  <c r="S143" i="3"/>
  <c r="R143" i="3"/>
  <c r="Q143" i="3"/>
  <c r="P143" i="3"/>
  <c r="O143" i="3"/>
  <c r="N143" i="3"/>
  <c r="M143" i="3"/>
  <c r="L143" i="3"/>
  <c r="K143" i="3"/>
  <c r="J143" i="3"/>
  <c r="AC143" i="3" s="1"/>
  <c r="I143" i="3"/>
  <c r="H143" i="3"/>
  <c r="G143" i="3"/>
  <c r="F143" i="3"/>
  <c r="E143" i="3"/>
  <c r="D143" i="3"/>
  <c r="C143" i="3"/>
  <c r="B143" i="3"/>
  <c r="AR142" i="3"/>
  <c r="AQ142" i="3"/>
  <c r="AP142" i="3"/>
  <c r="AO142" i="3"/>
  <c r="AN142" i="3"/>
  <c r="AM142" i="3"/>
  <c r="AL142" i="3"/>
  <c r="AK142" i="3"/>
  <c r="AJ142" i="3"/>
  <c r="AG142" i="3"/>
  <c r="AF142" i="3"/>
  <c r="AE142" i="3"/>
  <c r="AD142" i="3"/>
  <c r="AC142" i="3"/>
  <c r="AB142" i="3"/>
  <c r="AA142" i="3"/>
  <c r="Z142" i="3"/>
  <c r="Y142" i="3"/>
  <c r="W142" i="3"/>
  <c r="V142" i="3"/>
  <c r="U142" i="3"/>
  <c r="AH142" i="3" s="1"/>
  <c r="T142" i="3"/>
  <c r="AS142" i="3" s="1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R141" i="3"/>
  <c r="AQ141" i="3"/>
  <c r="AP141" i="3"/>
  <c r="AO141" i="3"/>
  <c r="AN141" i="3"/>
  <c r="AM141" i="3"/>
  <c r="AL141" i="3"/>
  <c r="AK141" i="3"/>
  <c r="AJ141" i="3"/>
  <c r="AG141" i="3"/>
  <c r="AF141" i="3"/>
  <c r="AE141" i="3"/>
  <c r="AD141" i="3"/>
  <c r="AB141" i="3"/>
  <c r="AA141" i="3"/>
  <c r="Z141" i="3"/>
  <c r="Y141" i="3"/>
  <c r="W141" i="3"/>
  <c r="V141" i="3"/>
  <c r="U141" i="3"/>
  <c r="AH141" i="3" s="1"/>
  <c r="T141" i="3"/>
  <c r="AS141" i="3" s="1"/>
  <c r="S141" i="3"/>
  <c r="R141" i="3"/>
  <c r="Q141" i="3"/>
  <c r="P141" i="3"/>
  <c r="O141" i="3"/>
  <c r="N141" i="3"/>
  <c r="M141" i="3"/>
  <c r="L141" i="3"/>
  <c r="K141" i="3"/>
  <c r="J141" i="3"/>
  <c r="AC141" i="3" s="1"/>
  <c r="I141" i="3"/>
  <c r="H141" i="3"/>
  <c r="G141" i="3"/>
  <c r="F141" i="3"/>
  <c r="E141" i="3"/>
  <c r="D141" i="3"/>
  <c r="C141" i="3"/>
  <c r="B141" i="3"/>
  <c r="AR138" i="3"/>
  <c r="AQ138" i="3"/>
  <c r="AP138" i="3"/>
  <c r="AO138" i="3"/>
  <c r="AN138" i="3"/>
  <c r="AM138" i="3"/>
  <c r="AL138" i="3"/>
  <c r="AK138" i="3"/>
  <c r="AJ138" i="3"/>
  <c r="AG138" i="3"/>
  <c r="AF138" i="3"/>
  <c r="AE138" i="3"/>
  <c r="AD138" i="3"/>
  <c r="AC138" i="3"/>
  <c r="AB138" i="3"/>
  <c r="AA138" i="3"/>
  <c r="Z138" i="3"/>
  <c r="Y138" i="3"/>
  <c r="W138" i="3"/>
  <c r="V138" i="3"/>
  <c r="U138" i="3"/>
  <c r="AH138" i="3" s="1"/>
  <c r="T138" i="3"/>
  <c r="AS138" i="3" s="1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R137" i="3"/>
  <c r="AQ137" i="3"/>
  <c r="AP137" i="3"/>
  <c r="AO137" i="3"/>
  <c r="AN137" i="3"/>
  <c r="AM137" i="3"/>
  <c r="AL137" i="3"/>
  <c r="AK137" i="3"/>
  <c r="AJ137" i="3"/>
  <c r="AG137" i="3"/>
  <c r="AF137" i="3"/>
  <c r="AE137" i="3"/>
  <c r="AD137" i="3"/>
  <c r="AB137" i="3"/>
  <c r="AA137" i="3"/>
  <c r="Z137" i="3"/>
  <c r="Y137" i="3"/>
  <c r="W137" i="3"/>
  <c r="V137" i="3"/>
  <c r="U137" i="3"/>
  <c r="AH137" i="3" s="1"/>
  <c r="T137" i="3"/>
  <c r="AS137" i="3" s="1"/>
  <c r="S137" i="3"/>
  <c r="R137" i="3"/>
  <c r="Q137" i="3"/>
  <c r="P137" i="3"/>
  <c r="O137" i="3"/>
  <c r="N137" i="3"/>
  <c r="M137" i="3"/>
  <c r="L137" i="3"/>
  <c r="K137" i="3"/>
  <c r="J137" i="3"/>
  <c r="AC137" i="3" s="1"/>
  <c r="I137" i="3"/>
  <c r="H137" i="3"/>
  <c r="G137" i="3"/>
  <c r="F137" i="3"/>
  <c r="E137" i="3"/>
  <c r="D137" i="3"/>
  <c r="C137" i="3"/>
  <c r="B137" i="3"/>
  <c r="AR136" i="3"/>
  <c r="AQ136" i="3"/>
  <c r="AP136" i="3"/>
  <c r="AO136" i="3"/>
  <c r="AN136" i="3"/>
  <c r="AM136" i="3"/>
  <c r="AL136" i="3"/>
  <c r="AK136" i="3"/>
  <c r="AJ136" i="3"/>
  <c r="AG136" i="3"/>
  <c r="AF136" i="3"/>
  <c r="AE136" i="3"/>
  <c r="AD136" i="3"/>
  <c r="AC136" i="3"/>
  <c r="AB136" i="3"/>
  <c r="AA136" i="3"/>
  <c r="Z136" i="3"/>
  <c r="Y136" i="3"/>
  <c r="W136" i="3"/>
  <c r="V136" i="3"/>
  <c r="U136" i="3"/>
  <c r="AH136" i="3" s="1"/>
  <c r="T136" i="3"/>
  <c r="AS136" i="3" s="1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R135" i="3"/>
  <c r="AQ135" i="3"/>
  <c r="AP135" i="3"/>
  <c r="AO135" i="3"/>
  <c r="AN135" i="3"/>
  <c r="AM135" i="3"/>
  <c r="AL135" i="3"/>
  <c r="AK135" i="3"/>
  <c r="AJ135" i="3"/>
  <c r="AG135" i="3"/>
  <c r="AF135" i="3"/>
  <c r="AE135" i="3"/>
  <c r="AD135" i="3"/>
  <c r="AB135" i="3"/>
  <c r="AA135" i="3"/>
  <c r="Z135" i="3"/>
  <c r="Y135" i="3"/>
  <c r="W135" i="3"/>
  <c r="V135" i="3"/>
  <c r="U135" i="3"/>
  <c r="AH135" i="3" s="1"/>
  <c r="T135" i="3"/>
  <c r="AS135" i="3" s="1"/>
  <c r="S135" i="3"/>
  <c r="R135" i="3"/>
  <c r="Q135" i="3"/>
  <c r="P135" i="3"/>
  <c r="O135" i="3"/>
  <c r="N135" i="3"/>
  <c r="M135" i="3"/>
  <c r="L135" i="3"/>
  <c r="K135" i="3"/>
  <c r="J135" i="3"/>
  <c r="AC135" i="3" s="1"/>
  <c r="I135" i="3"/>
  <c r="H135" i="3"/>
  <c r="G135" i="3"/>
  <c r="F135" i="3"/>
  <c r="E135" i="3"/>
  <c r="D135" i="3"/>
  <c r="C135" i="3"/>
  <c r="B135" i="3"/>
  <c r="AR134" i="3"/>
  <c r="AQ134" i="3"/>
  <c r="AP134" i="3"/>
  <c r="AO134" i="3"/>
  <c r="AN134" i="3"/>
  <c r="AM134" i="3"/>
  <c r="AL134" i="3"/>
  <c r="AK134" i="3"/>
  <c r="AJ134" i="3"/>
  <c r="AG134" i="3"/>
  <c r="AF134" i="3"/>
  <c r="AE134" i="3"/>
  <c r="AD134" i="3"/>
  <c r="AC134" i="3"/>
  <c r="AB134" i="3"/>
  <c r="AA134" i="3"/>
  <c r="Z134" i="3"/>
  <c r="Y134" i="3"/>
  <c r="W134" i="3"/>
  <c r="V134" i="3"/>
  <c r="U134" i="3"/>
  <c r="AH134" i="3" s="1"/>
  <c r="T134" i="3"/>
  <c r="AS134" i="3" s="1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R133" i="3"/>
  <c r="AQ133" i="3"/>
  <c r="AP133" i="3"/>
  <c r="AO133" i="3"/>
  <c r="AN133" i="3"/>
  <c r="AM133" i="3"/>
  <c r="AL133" i="3"/>
  <c r="AK133" i="3"/>
  <c r="AJ133" i="3"/>
  <c r="AG133" i="3"/>
  <c r="AF133" i="3"/>
  <c r="AE133" i="3"/>
  <c r="AD133" i="3"/>
  <c r="AB133" i="3"/>
  <c r="AA133" i="3"/>
  <c r="Z133" i="3"/>
  <c r="Y133" i="3"/>
  <c r="W133" i="3"/>
  <c r="V133" i="3"/>
  <c r="U133" i="3"/>
  <c r="AH133" i="3" s="1"/>
  <c r="T133" i="3"/>
  <c r="AS133" i="3" s="1"/>
  <c r="S133" i="3"/>
  <c r="R133" i="3"/>
  <c r="Q133" i="3"/>
  <c r="P133" i="3"/>
  <c r="O133" i="3"/>
  <c r="N133" i="3"/>
  <c r="M133" i="3"/>
  <c r="L133" i="3"/>
  <c r="K133" i="3"/>
  <c r="J133" i="3"/>
  <c r="AC133" i="3" s="1"/>
  <c r="I133" i="3"/>
  <c r="H133" i="3"/>
  <c r="G133" i="3"/>
  <c r="F133" i="3"/>
  <c r="E133" i="3"/>
  <c r="D133" i="3"/>
  <c r="C133" i="3"/>
  <c r="B133" i="3"/>
  <c r="AR132" i="3"/>
  <c r="AQ132" i="3"/>
  <c r="AP132" i="3"/>
  <c r="AO132" i="3"/>
  <c r="AN132" i="3"/>
  <c r="AM132" i="3"/>
  <c r="AL132" i="3"/>
  <c r="AK132" i="3"/>
  <c r="AJ132" i="3"/>
  <c r="AG132" i="3"/>
  <c r="AF132" i="3"/>
  <c r="AE132" i="3"/>
  <c r="AD132" i="3"/>
  <c r="AC132" i="3"/>
  <c r="AB132" i="3"/>
  <c r="AA132" i="3"/>
  <c r="Z132" i="3"/>
  <c r="Y132" i="3"/>
  <c r="W132" i="3"/>
  <c r="V132" i="3"/>
  <c r="U132" i="3"/>
  <c r="AH132" i="3" s="1"/>
  <c r="T132" i="3"/>
  <c r="AS132" i="3" s="1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R131" i="3"/>
  <c r="AQ131" i="3"/>
  <c r="AP131" i="3"/>
  <c r="AO131" i="3"/>
  <c r="AN131" i="3"/>
  <c r="AM131" i="3"/>
  <c r="AL131" i="3"/>
  <c r="AK131" i="3"/>
  <c r="AJ131" i="3"/>
  <c r="AG131" i="3"/>
  <c r="AF131" i="3"/>
  <c r="AE131" i="3"/>
  <c r="AD131" i="3"/>
  <c r="AB131" i="3"/>
  <c r="AA131" i="3"/>
  <c r="Z131" i="3"/>
  <c r="Y131" i="3"/>
  <c r="W131" i="3"/>
  <c r="V131" i="3"/>
  <c r="U131" i="3"/>
  <c r="AH131" i="3" s="1"/>
  <c r="T131" i="3"/>
  <c r="AS131" i="3" s="1"/>
  <c r="S131" i="3"/>
  <c r="R131" i="3"/>
  <c r="Q131" i="3"/>
  <c r="P131" i="3"/>
  <c r="O131" i="3"/>
  <c r="N131" i="3"/>
  <c r="M131" i="3"/>
  <c r="L131" i="3"/>
  <c r="K131" i="3"/>
  <c r="J131" i="3"/>
  <c r="AC131" i="3" s="1"/>
  <c r="I131" i="3"/>
  <c r="H131" i="3"/>
  <c r="G131" i="3"/>
  <c r="F131" i="3"/>
  <c r="E131" i="3"/>
  <c r="D131" i="3"/>
  <c r="C131" i="3"/>
  <c r="B131" i="3"/>
  <c r="AR130" i="3"/>
  <c r="AQ130" i="3"/>
  <c r="AP130" i="3"/>
  <c r="AO130" i="3"/>
  <c r="AN130" i="3"/>
  <c r="AM130" i="3"/>
  <c r="AL130" i="3"/>
  <c r="AK130" i="3"/>
  <c r="AJ130" i="3"/>
  <c r="AG130" i="3"/>
  <c r="AF130" i="3"/>
  <c r="AE130" i="3"/>
  <c r="AD130" i="3"/>
  <c r="AC130" i="3"/>
  <c r="AB130" i="3"/>
  <c r="AA130" i="3"/>
  <c r="Z130" i="3"/>
  <c r="Y130" i="3"/>
  <c r="W130" i="3"/>
  <c r="V130" i="3"/>
  <c r="U130" i="3"/>
  <c r="AH130" i="3" s="1"/>
  <c r="T130" i="3"/>
  <c r="AS130" i="3" s="1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R129" i="3"/>
  <c r="AQ129" i="3"/>
  <c r="AP129" i="3"/>
  <c r="AO129" i="3"/>
  <c r="AN129" i="3"/>
  <c r="AM129" i="3"/>
  <c r="AL129" i="3"/>
  <c r="AK129" i="3"/>
  <c r="AJ129" i="3"/>
  <c r="AG129" i="3"/>
  <c r="AF129" i="3"/>
  <c r="AE129" i="3"/>
  <c r="AD129" i="3"/>
  <c r="AB129" i="3"/>
  <c r="AA129" i="3"/>
  <c r="Z129" i="3"/>
  <c r="Y129" i="3"/>
  <c r="W129" i="3"/>
  <c r="V129" i="3"/>
  <c r="U129" i="3"/>
  <c r="AH129" i="3" s="1"/>
  <c r="T129" i="3"/>
  <c r="AS129" i="3" s="1"/>
  <c r="S129" i="3"/>
  <c r="R129" i="3"/>
  <c r="Q129" i="3"/>
  <c r="P129" i="3"/>
  <c r="O129" i="3"/>
  <c r="N129" i="3"/>
  <c r="M129" i="3"/>
  <c r="L129" i="3"/>
  <c r="K129" i="3"/>
  <c r="J129" i="3"/>
  <c r="AC129" i="3" s="1"/>
  <c r="I129" i="3"/>
  <c r="H129" i="3"/>
  <c r="G129" i="3"/>
  <c r="F129" i="3"/>
  <c r="E129" i="3"/>
  <c r="D129" i="3"/>
  <c r="C129" i="3"/>
  <c r="B129" i="3"/>
  <c r="AR128" i="3"/>
  <c r="AQ128" i="3"/>
  <c r="AP128" i="3"/>
  <c r="AO128" i="3"/>
  <c r="AN128" i="3"/>
  <c r="AM128" i="3"/>
  <c r="AL128" i="3"/>
  <c r="AK128" i="3"/>
  <c r="AJ128" i="3"/>
  <c r="AG128" i="3"/>
  <c r="AF128" i="3"/>
  <c r="AE128" i="3"/>
  <c r="AD128" i="3"/>
  <c r="AC128" i="3"/>
  <c r="AB128" i="3"/>
  <c r="AA128" i="3"/>
  <c r="Z128" i="3"/>
  <c r="Y128" i="3"/>
  <c r="W128" i="3"/>
  <c r="V128" i="3"/>
  <c r="U128" i="3"/>
  <c r="AH128" i="3" s="1"/>
  <c r="T128" i="3"/>
  <c r="AS128" i="3" s="1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S127" i="3"/>
  <c r="AN127" i="3"/>
  <c r="AH127" i="3"/>
  <c r="AC127" i="3"/>
  <c r="O127" i="3"/>
  <c r="N127" i="3"/>
  <c r="M127" i="3"/>
  <c r="I127" i="3"/>
  <c r="H127" i="3"/>
  <c r="G127" i="3"/>
  <c r="F127" i="3"/>
  <c r="E127" i="3"/>
  <c r="D127" i="3"/>
  <c r="C127" i="3"/>
  <c r="B127" i="3"/>
  <c r="AS126" i="3"/>
  <c r="AR126" i="3"/>
  <c r="AQ126" i="3"/>
  <c r="AP126" i="3"/>
  <c r="AO126" i="3"/>
  <c r="AG126" i="3"/>
  <c r="AF126" i="3"/>
  <c r="AE126" i="3"/>
  <c r="AD126" i="3"/>
  <c r="W126" i="3"/>
  <c r="V126" i="3"/>
  <c r="U126" i="3"/>
  <c r="AH126" i="3" s="1"/>
  <c r="T126" i="3"/>
  <c r="S126" i="3"/>
  <c r="R126" i="3"/>
  <c r="Q126" i="3"/>
  <c r="P126" i="3"/>
  <c r="O126" i="3"/>
  <c r="N126" i="3"/>
  <c r="M126" i="3"/>
  <c r="AR125" i="3"/>
  <c r="AQ125" i="3"/>
  <c r="AP125" i="3"/>
  <c r="AO125" i="3"/>
  <c r="AN125" i="3"/>
  <c r="AM125" i="3"/>
  <c r="AL125" i="3"/>
  <c r="AK125" i="3"/>
  <c r="AJ125" i="3"/>
  <c r="AG125" i="3"/>
  <c r="AF125" i="3"/>
  <c r="AE125" i="3"/>
  <c r="AD125" i="3"/>
  <c r="AB125" i="3"/>
  <c r="AA125" i="3"/>
  <c r="Z125" i="3"/>
  <c r="Y125" i="3"/>
  <c r="W125" i="3"/>
  <c r="V125" i="3"/>
  <c r="U125" i="3"/>
  <c r="AH125" i="3" s="1"/>
  <c r="T125" i="3"/>
  <c r="AS125" i="3" s="1"/>
  <c r="S125" i="3"/>
  <c r="R125" i="3"/>
  <c r="Q125" i="3"/>
  <c r="P125" i="3"/>
  <c r="O125" i="3"/>
  <c r="N125" i="3"/>
  <c r="M125" i="3"/>
  <c r="L125" i="3"/>
  <c r="K125" i="3"/>
  <c r="J125" i="3"/>
  <c r="AC125" i="3" s="1"/>
  <c r="I125" i="3"/>
  <c r="H125" i="3"/>
  <c r="G125" i="3"/>
  <c r="F125" i="3"/>
  <c r="E125" i="3"/>
  <c r="D125" i="3"/>
  <c r="C125" i="3"/>
  <c r="B125" i="3"/>
  <c r="AR124" i="3"/>
  <c r="AQ124" i="3"/>
  <c r="AP124" i="3"/>
  <c r="AO124" i="3"/>
  <c r="AN124" i="3"/>
  <c r="AM124" i="3"/>
  <c r="AL124" i="3"/>
  <c r="AK124" i="3"/>
  <c r="AJ124" i="3"/>
  <c r="AG124" i="3"/>
  <c r="AF124" i="3"/>
  <c r="AE124" i="3"/>
  <c r="AD124" i="3"/>
  <c r="AC124" i="3"/>
  <c r="AB124" i="3"/>
  <c r="AA124" i="3"/>
  <c r="Z124" i="3"/>
  <c r="Y124" i="3"/>
  <c r="W124" i="3"/>
  <c r="V124" i="3"/>
  <c r="U124" i="3"/>
  <c r="AH124" i="3" s="1"/>
  <c r="T124" i="3"/>
  <c r="AS124" i="3" s="1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R123" i="3"/>
  <c r="AQ123" i="3"/>
  <c r="AP123" i="3"/>
  <c r="AO123" i="3"/>
  <c r="AN123" i="3"/>
  <c r="AM123" i="3"/>
  <c r="AL123" i="3"/>
  <c r="AK123" i="3"/>
  <c r="AJ123" i="3"/>
  <c r="AG123" i="3"/>
  <c r="AF123" i="3"/>
  <c r="AE123" i="3"/>
  <c r="AD123" i="3"/>
  <c r="AB123" i="3"/>
  <c r="AA123" i="3"/>
  <c r="Z123" i="3"/>
  <c r="Y123" i="3"/>
  <c r="W123" i="3"/>
  <c r="V123" i="3"/>
  <c r="U123" i="3"/>
  <c r="AH123" i="3" s="1"/>
  <c r="T123" i="3"/>
  <c r="AS123" i="3" s="1"/>
  <c r="S123" i="3"/>
  <c r="R123" i="3"/>
  <c r="Q123" i="3"/>
  <c r="P123" i="3"/>
  <c r="O123" i="3"/>
  <c r="N123" i="3"/>
  <c r="M123" i="3"/>
  <c r="L123" i="3"/>
  <c r="K123" i="3"/>
  <c r="J123" i="3"/>
  <c r="AC123" i="3" s="1"/>
  <c r="I123" i="3"/>
  <c r="H123" i="3"/>
  <c r="G123" i="3"/>
  <c r="F123" i="3"/>
  <c r="E123" i="3"/>
  <c r="D123" i="3"/>
  <c r="C123" i="3"/>
  <c r="B123" i="3"/>
  <c r="AR122" i="3"/>
  <c r="AQ122" i="3"/>
  <c r="AP122" i="3"/>
  <c r="AO122" i="3"/>
  <c r="AM122" i="3"/>
  <c r="AL122" i="3"/>
  <c r="AK122" i="3"/>
  <c r="AJ122" i="3"/>
  <c r="AH122" i="3"/>
  <c r="AG122" i="3"/>
  <c r="AF122" i="3"/>
  <c r="AE122" i="3"/>
  <c r="AD122" i="3"/>
  <c r="AC122" i="3"/>
  <c r="AB122" i="3"/>
  <c r="AA122" i="3"/>
  <c r="Z122" i="3"/>
  <c r="Y122" i="3"/>
  <c r="T122" i="3"/>
  <c r="AS122" i="3" s="1"/>
  <c r="S122" i="3"/>
  <c r="R122" i="3"/>
  <c r="Q122" i="3"/>
  <c r="P122" i="3"/>
  <c r="O122" i="3"/>
  <c r="N122" i="3"/>
  <c r="M122" i="3"/>
  <c r="I122" i="3"/>
  <c r="AN122" i="3" s="1"/>
  <c r="H122" i="3"/>
  <c r="G122" i="3"/>
  <c r="F122" i="3"/>
  <c r="E122" i="3"/>
  <c r="D122" i="3"/>
  <c r="C122" i="3"/>
  <c r="AS121" i="3"/>
  <c r="AR121" i="3"/>
  <c r="AQ121" i="3"/>
  <c r="AP121" i="3"/>
  <c r="AO121" i="3"/>
  <c r="AM121" i="3"/>
  <c r="AL121" i="3"/>
  <c r="AK121" i="3"/>
  <c r="AJ121" i="3"/>
  <c r="AG121" i="3"/>
  <c r="AF121" i="3"/>
  <c r="AE121" i="3"/>
  <c r="AD121" i="3"/>
  <c r="AB121" i="3"/>
  <c r="AA121" i="3"/>
  <c r="Z121" i="3"/>
  <c r="Y121" i="3"/>
  <c r="W121" i="3"/>
  <c r="V121" i="3"/>
  <c r="U121" i="3"/>
  <c r="AH121" i="3" s="1"/>
  <c r="T121" i="3"/>
  <c r="S121" i="3"/>
  <c r="R121" i="3"/>
  <c r="Q121" i="3"/>
  <c r="P121" i="3"/>
  <c r="O121" i="3"/>
  <c r="N121" i="3"/>
  <c r="M121" i="3"/>
  <c r="L121" i="3"/>
  <c r="K121" i="3"/>
  <c r="J121" i="3"/>
  <c r="AC121" i="3" s="1"/>
  <c r="I121" i="3"/>
  <c r="AN121" i="3" s="1"/>
  <c r="H121" i="3"/>
  <c r="G121" i="3"/>
  <c r="F121" i="3"/>
  <c r="E121" i="3"/>
  <c r="D121" i="3"/>
  <c r="C121" i="3"/>
  <c r="B121" i="3"/>
  <c r="AR120" i="3"/>
  <c r="AQ120" i="3"/>
  <c r="AP120" i="3"/>
  <c r="AO120" i="3"/>
  <c r="AM120" i="3"/>
  <c r="AL120" i="3"/>
  <c r="AK120" i="3"/>
  <c r="AJ120" i="3"/>
  <c r="AG120" i="3"/>
  <c r="AF120" i="3"/>
  <c r="AE120" i="3"/>
  <c r="AD120" i="3"/>
  <c r="AB120" i="3"/>
  <c r="AA120" i="3"/>
  <c r="Z120" i="3"/>
  <c r="Y120" i="3"/>
  <c r="W120" i="3"/>
  <c r="V120" i="3"/>
  <c r="U120" i="3"/>
  <c r="AH120" i="3" s="1"/>
  <c r="T120" i="3"/>
  <c r="AS120" i="3" s="1"/>
  <c r="S120" i="3"/>
  <c r="R120" i="3"/>
  <c r="Q120" i="3"/>
  <c r="P120" i="3"/>
  <c r="O120" i="3"/>
  <c r="N120" i="3"/>
  <c r="M120" i="3"/>
  <c r="L120" i="3"/>
  <c r="K120" i="3"/>
  <c r="J120" i="3"/>
  <c r="AC120" i="3" s="1"/>
  <c r="I120" i="3"/>
  <c r="AN120" i="3" s="1"/>
  <c r="H120" i="3"/>
  <c r="G120" i="3"/>
  <c r="F120" i="3"/>
  <c r="E120" i="3"/>
  <c r="D120" i="3"/>
  <c r="C120" i="3"/>
  <c r="B120" i="3"/>
  <c r="AS119" i="3"/>
  <c r="AR119" i="3"/>
  <c r="AQ119" i="3"/>
  <c r="AP119" i="3"/>
  <c r="AO119" i="3"/>
  <c r="AM119" i="3"/>
  <c r="AL119" i="3"/>
  <c r="AK119" i="3"/>
  <c r="AJ119" i="3"/>
  <c r="AG119" i="3"/>
  <c r="AF119" i="3"/>
  <c r="AE119" i="3"/>
  <c r="AD119" i="3"/>
  <c r="AB119" i="3"/>
  <c r="AA119" i="3"/>
  <c r="Z119" i="3"/>
  <c r="Y119" i="3"/>
  <c r="W119" i="3"/>
  <c r="V119" i="3"/>
  <c r="U119" i="3"/>
  <c r="AH119" i="3" s="1"/>
  <c r="T119" i="3"/>
  <c r="S119" i="3"/>
  <c r="R119" i="3"/>
  <c r="Q119" i="3"/>
  <c r="P119" i="3"/>
  <c r="O119" i="3"/>
  <c r="N119" i="3"/>
  <c r="M119" i="3"/>
  <c r="L119" i="3"/>
  <c r="K119" i="3"/>
  <c r="J119" i="3"/>
  <c r="AC119" i="3" s="1"/>
  <c r="I119" i="3"/>
  <c r="AN119" i="3" s="1"/>
  <c r="H119" i="3"/>
  <c r="G119" i="3"/>
  <c r="F119" i="3"/>
  <c r="E119" i="3"/>
  <c r="D119" i="3"/>
  <c r="C119" i="3"/>
  <c r="B119" i="3"/>
  <c r="L112" i="3"/>
  <c r="K112" i="3"/>
  <c r="J112" i="3"/>
  <c r="I112" i="3"/>
  <c r="H112" i="3"/>
  <c r="G112" i="3"/>
  <c r="F112" i="3"/>
  <c r="E112" i="3"/>
  <c r="D112" i="3"/>
  <c r="C112" i="3"/>
  <c r="B112" i="3"/>
  <c r="L111" i="3"/>
  <c r="K111" i="3"/>
  <c r="I111" i="3"/>
  <c r="H111" i="3"/>
  <c r="G111" i="3"/>
  <c r="F111" i="3"/>
  <c r="E111" i="3"/>
  <c r="D111" i="3"/>
  <c r="C111" i="3"/>
  <c r="B111" i="3"/>
  <c r="L110" i="3"/>
  <c r="K110" i="3"/>
  <c r="J110" i="3"/>
  <c r="I110" i="3"/>
  <c r="H110" i="3"/>
  <c r="G110" i="3"/>
  <c r="F110" i="3"/>
  <c r="E110" i="3"/>
  <c r="D110" i="3"/>
  <c r="C110" i="3"/>
  <c r="B110" i="3"/>
  <c r="I109" i="3"/>
  <c r="H109" i="3"/>
  <c r="G109" i="3"/>
  <c r="F109" i="3"/>
  <c r="E109" i="3"/>
  <c r="D109" i="3"/>
  <c r="C109" i="3"/>
  <c r="B109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M106" i="3"/>
  <c r="L106" i="3"/>
  <c r="K106" i="3"/>
  <c r="J106" i="3"/>
  <c r="I106" i="3"/>
  <c r="H106" i="3"/>
  <c r="G106" i="3"/>
  <c r="F106" i="3"/>
  <c r="D106" i="3"/>
  <c r="C106" i="3"/>
  <c r="I104" i="3"/>
  <c r="H104" i="3"/>
  <c r="G104" i="3"/>
  <c r="F104" i="3"/>
  <c r="E104" i="3"/>
  <c r="D104" i="3"/>
  <c r="C104" i="3"/>
  <c r="M103" i="3"/>
  <c r="L103" i="3"/>
  <c r="K103" i="3"/>
  <c r="J103" i="3"/>
  <c r="I103" i="3"/>
  <c r="H103" i="3"/>
  <c r="G103" i="3"/>
  <c r="F103" i="3"/>
  <c r="E103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M99" i="3"/>
  <c r="L99" i="3"/>
  <c r="K99" i="3"/>
  <c r="J99" i="3"/>
  <c r="I99" i="3"/>
  <c r="H99" i="3"/>
  <c r="G99" i="3"/>
  <c r="F99" i="3"/>
  <c r="E99" i="3"/>
  <c r="D99" i="3"/>
  <c r="C99" i="3"/>
  <c r="B99" i="3"/>
  <c r="M97" i="3"/>
  <c r="L97" i="3"/>
  <c r="K97" i="3"/>
  <c r="J97" i="3"/>
  <c r="I97" i="3"/>
  <c r="H97" i="3"/>
  <c r="G97" i="3"/>
  <c r="F97" i="3"/>
  <c r="E97" i="3"/>
  <c r="D97" i="3"/>
  <c r="C97" i="3"/>
  <c r="B97" i="3"/>
  <c r="M96" i="3"/>
  <c r="L96" i="3"/>
  <c r="K96" i="3"/>
  <c r="J96" i="3"/>
  <c r="I96" i="3"/>
  <c r="H96" i="3"/>
  <c r="G96" i="3"/>
  <c r="F96" i="3"/>
  <c r="E96" i="3"/>
  <c r="D96" i="3"/>
  <c r="C96" i="3"/>
  <c r="B96" i="3"/>
  <c r="B94" i="3"/>
  <c r="M93" i="3"/>
  <c r="L93" i="3"/>
  <c r="K93" i="3"/>
  <c r="J93" i="3"/>
  <c r="I93" i="3"/>
  <c r="H93" i="3"/>
  <c r="G93" i="3"/>
  <c r="F93" i="3"/>
  <c r="E93" i="3"/>
  <c r="D93" i="3"/>
  <c r="C93" i="3"/>
  <c r="B93" i="3"/>
  <c r="B91" i="3"/>
  <c r="M90" i="3"/>
  <c r="L90" i="3"/>
  <c r="K90" i="3"/>
  <c r="J90" i="3"/>
  <c r="I90" i="3"/>
  <c r="H90" i="3"/>
  <c r="G90" i="3"/>
  <c r="F90" i="3"/>
  <c r="E90" i="3"/>
  <c r="D90" i="3"/>
  <c r="C90" i="3"/>
  <c r="B90" i="3"/>
  <c r="L88" i="3"/>
  <c r="K88" i="3"/>
  <c r="J88" i="3"/>
  <c r="I88" i="3"/>
  <c r="H88" i="3"/>
  <c r="G88" i="3"/>
  <c r="F88" i="3"/>
  <c r="E88" i="3"/>
  <c r="D88" i="3"/>
  <c r="C88" i="3"/>
  <c r="B88" i="3"/>
  <c r="L87" i="3"/>
  <c r="K87" i="3"/>
  <c r="J87" i="3"/>
  <c r="I87" i="3"/>
  <c r="H87" i="3"/>
  <c r="G87" i="3"/>
  <c r="F87" i="3"/>
  <c r="E87" i="3"/>
  <c r="D87" i="3"/>
  <c r="C87" i="3"/>
  <c r="B87" i="3"/>
  <c r="M86" i="3"/>
  <c r="L86" i="3"/>
  <c r="K86" i="3"/>
  <c r="J86" i="3"/>
  <c r="I86" i="3"/>
  <c r="H86" i="3"/>
  <c r="G86" i="3"/>
  <c r="F86" i="3"/>
  <c r="E86" i="3"/>
  <c r="D86" i="3"/>
  <c r="C86" i="3"/>
  <c r="B86" i="3"/>
  <c r="M85" i="3"/>
  <c r="L85" i="3"/>
  <c r="K85" i="3"/>
  <c r="J85" i="3"/>
  <c r="I85" i="3"/>
  <c r="H85" i="3"/>
  <c r="G85" i="3"/>
  <c r="F85" i="3"/>
  <c r="E85" i="3"/>
  <c r="D85" i="3"/>
  <c r="C85" i="3"/>
  <c r="B85" i="3"/>
  <c r="L83" i="3"/>
  <c r="K83" i="3"/>
  <c r="J83" i="3"/>
  <c r="I83" i="3"/>
  <c r="H83" i="3"/>
  <c r="G83" i="3"/>
  <c r="F83" i="3"/>
  <c r="E83" i="3"/>
  <c r="D83" i="3"/>
  <c r="C83" i="3"/>
  <c r="B83" i="3"/>
  <c r="M81" i="3"/>
  <c r="L81" i="3"/>
  <c r="K81" i="3"/>
  <c r="J81" i="3"/>
  <c r="I81" i="3"/>
  <c r="H81" i="3"/>
  <c r="G81" i="3"/>
  <c r="F81" i="3"/>
  <c r="E81" i="3"/>
  <c r="D81" i="3"/>
  <c r="C81" i="3"/>
  <c r="B81" i="3"/>
  <c r="M80" i="3"/>
  <c r="L80" i="3"/>
  <c r="K80" i="3"/>
  <c r="J80" i="3"/>
  <c r="I80" i="3"/>
  <c r="H80" i="3"/>
  <c r="G80" i="3"/>
  <c r="F80" i="3"/>
  <c r="E80" i="3"/>
  <c r="D80" i="3"/>
  <c r="C80" i="3"/>
  <c r="B80" i="3"/>
  <c r="M78" i="3"/>
  <c r="L78" i="3"/>
  <c r="K78" i="3"/>
  <c r="J78" i="3"/>
  <c r="I78" i="3"/>
  <c r="H78" i="3"/>
  <c r="G78" i="3"/>
  <c r="F78" i="3"/>
  <c r="E78" i="3"/>
  <c r="D78" i="3"/>
  <c r="C78" i="3"/>
  <c r="B78" i="3"/>
  <c r="M77" i="3"/>
  <c r="L77" i="3"/>
  <c r="K77" i="3"/>
  <c r="J77" i="3"/>
  <c r="I77" i="3"/>
  <c r="H77" i="3"/>
  <c r="G77" i="3"/>
  <c r="F77" i="3"/>
  <c r="E77" i="3"/>
  <c r="D77" i="3"/>
  <c r="C77" i="3"/>
  <c r="B77" i="3"/>
  <c r="M75" i="3"/>
  <c r="L75" i="3"/>
  <c r="K75" i="3"/>
  <c r="J75" i="3"/>
  <c r="I75" i="3"/>
  <c r="H75" i="3"/>
  <c r="G75" i="3"/>
  <c r="F75" i="3"/>
  <c r="E75" i="3"/>
  <c r="D75" i="3"/>
  <c r="C75" i="3"/>
  <c r="B75" i="3"/>
  <c r="M74" i="3"/>
  <c r="L74" i="3"/>
  <c r="K74" i="3"/>
  <c r="J74" i="3"/>
  <c r="I74" i="3"/>
  <c r="H74" i="3"/>
  <c r="G74" i="3"/>
  <c r="F74" i="3"/>
  <c r="E74" i="3"/>
  <c r="D74" i="3"/>
  <c r="C74" i="3"/>
  <c r="B74" i="3"/>
  <c r="M72" i="3"/>
  <c r="L72" i="3"/>
  <c r="K72" i="3"/>
  <c r="J72" i="3"/>
  <c r="I72" i="3"/>
  <c r="H72" i="3"/>
  <c r="G72" i="3"/>
  <c r="F72" i="3"/>
  <c r="E72" i="3"/>
  <c r="D72" i="3"/>
  <c r="C72" i="3"/>
  <c r="B72" i="3"/>
  <c r="M71" i="3"/>
  <c r="L71" i="3"/>
  <c r="K71" i="3"/>
  <c r="J71" i="3"/>
  <c r="I71" i="3"/>
  <c r="H71" i="3"/>
  <c r="G71" i="3"/>
  <c r="F71" i="3"/>
  <c r="E71" i="3"/>
  <c r="D71" i="3"/>
  <c r="C71" i="3"/>
  <c r="B71" i="3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6" i="3"/>
  <c r="L66" i="3"/>
  <c r="K66" i="3"/>
  <c r="J66" i="3"/>
  <c r="I66" i="3"/>
  <c r="H66" i="3"/>
  <c r="G66" i="3"/>
  <c r="F66" i="3"/>
  <c r="E66" i="3"/>
  <c r="D66" i="3"/>
  <c r="C66" i="3"/>
  <c r="B66" i="3"/>
  <c r="M65" i="3"/>
  <c r="L65" i="3"/>
  <c r="K65" i="3"/>
  <c r="J65" i="3"/>
  <c r="I65" i="3"/>
  <c r="H65" i="3"/>
  <c r="G65" i="3"/>
  <c r="F65" i="3"/>
  <c r="E65" i="3"/>
  <c r="D65" i="3"/>
  <c r="C65" i="3"/>
  <c r="B65" i="3"/>
  <c r="M63" i="3"/>
  <c r="L63" i="3"/>
  <c r="K63" i="3"/>
  <c r="J63" i="3"/>
  <c r="I63" i="3"/>
  <c r="H63" i="3"/>
  <c r="G63" i="3"/>
  <c r="F63" i="3"/>
  <c r="E63" i="3"/>
  <c r="D63" i="3"/>
  <c r="C63" i="3"/>
  <c r="B63" i="3"/>
  <c r="M62" i="3"/>
  <c r="L62" i="3"/>
  <c r="K62" i="3"/>
  <c r="J62" i="3"/>
  <c r="I62" i="3"/>
  <c r="H62" i="3"/>
  <c r="G62" i="3"/>
  <c r="F62" i="3"/>
  <c r="E62" i="3"/>
  <c r="D62" i="3"/>
  <c r="C62" i="3"/>
  <c r="B62" i="3"/>
  <c r="M60" i="3"/>
  <c r="L60" i="3"/>
  <c r="K60" i="3"/>
  <c r="J60" i="3"/>
  <c r="I60" i="3"/>
  <c r="H60" i="3"/>
  <c r="G60" i="3"/>
  <c r="F60" i="3"/>
  <c r="E60" i="3"/>
  <c r="D60" i="3"/>
  <c r="C60" i="3"/>
  <c r="B60" i="3"/>
  <c r="M59" i="3"/>
  <c r="L59" i="3"/>
  <c r="K59" i="3"/>
  <c r="J59" i="3"/>
  <c r="I59" i="3"/>
  <c r="H59" i="3"/>
  <c r="G59" i="3"/>
  <c r="F59" i="3"/>
  <c r="E59" i="3"/>
  <c r="D59" i="3"/>
  <c r="C59" i="3"/>
  <c r="B59" i="3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H56" i="3"/>
  <c r="G56" i="3"/>
  <c r="F56" i="3"/>
  <c r="E56" i="3"/>
  <c r="D56" i="3"/>
  <c r="C56" i="3"/>
  <c r="B56" i="3"/>
  <c r="M54" i="3"/>
  <c r="L54" i="3"/>
  <c r="K54" i="3"/>
  <c r="J54" i="3"/>
  <c r="I54" i="3"/>
  <c r="H54" i="3"/>
  <c r="G54" i="3"/>
  <c r="F54" i="3"/>
  <c r="E54" i="3"/>
  <c r="D54" i="3"/>
  <c r="C54" i="3"/>
  <c r="B54" i="3"/>
  <c r="M53" i="3"/>
  <c r="L53" i="3"/>
  <c r="K53" i="3"/>
  <c r="J53" i="3"/>
  <c r="I53" i="3"/>
  <c r="H53" i="3"/>
  <c r="G53" i="3"/>
  <c r="F53" i="3"/>
  <c r="E53" i="3"/>
  <c r="D53" i="3"/>
  <c r="C53" i="3"/>
  <c r="B53" i="3"/>
  <c r="M51" i="3"/>
  <c r="L51" i="3"/>
  <c r="K51" i="3"/>
  <c r="J51" i="3"/>
  <c r="I51" i="3"/>
  <c r="H51" i="3"/>
  <c r="G51" i="3"/>
  <c r="F51" i="3"/>
  <c r="E51" i="3"/>
  <c r="D51" i="3"/>
  <c r="C51" i="3"/>
  <c r="B51" i="3"/>
  <c r="M50" i="3"/>
  <c r="L50" i="3"/>
  <c r="K50" i="3"/>
  <c r="J50" i="3"/>
  <c r="I50" i="3"/>
  <c r="H50" i="3"/>
  <c r="G50" i="3"/>
  <c r="F50" i="3"/>
  <c r="E50" i="3"/>
  <c r="D50" i="3"/>
  <c r="C50" i="3"/>
  <c r="B50" i="3"/>
  <c r="M48" i="3"/>
  <c r="L48" i="3"/>
  <c r="K48" i="3"/>
  <c r="J48" i="3"/>
  <c r="I48" i="3"/>
  <c r="H48" i="3"/>
  <c r="G48" i="3"/>
  <c r="F48" i="3"/>
  <c r="E48" i="3"/>
  <c r="D48" i="3"/>
  <c r="C48" i="3"/>
  <c r="B48" i="3"/>
  <c r="M47" i="3"/>
  <c r="L47" i="3"/>
  <c r="K47" i="3"/>
  <c r="J47" i="3"/>
  <c r="I47" i="3"/>
  <c r="H47" i="3"/>
  <c r="G47" i="3"/>
  <c r="F47" i="3"/>
  <c r="E47" i="3"/>
  <c r="D47" i="3"/>
  <c r="C47" i="3"/>
  <c r="B47" i="3"/>
  <c r="M45" i="3"/>
  <c r="L45" i="3"/>
  <c r="K45" i="3"/>
  <c r="J45" i="3"/>
  <c r="I45" i="3"/>
  <c r="H45" i="3"/>
  <c r="G45" i="3"/>
  <c r="F45" i="3"/>
  <c r="E45" i="3"/>
  <c r="D45" i="3"/>
  <c r="C45" i="3"/>
  <c r="B45" i="3"/>
  <c r="M44" i="3"/>
  <c r="L44" i="3"/>
  <c r="K44" i="3"/>
  <c r="J44" i="3"/>
  <c r="I44" i="3"/>
  <c r="H44" i="3"/>
  <c r="G44" i="3"/>
  <c r="F44" i="3"/>
  <c r="E44" i="3"/>
  <c r="D44" i="3"/>
  <c r="C44" i="3"/>
  <c r="B44" i="3"/>
  <c r="M42" i="3"/>
  <c r="L42" i="3"/>
  <c r="K42" i="3"/>
  <c r="J42" i="3"/>
  <c r="I42" i="3"/>
  <c r="H42" i="3"/>
  <c r="G42" i="3"/>
  <c r="F42" i="3"/>
  <c r="E42" i="3"/>
  <c r="D42" i="3"/>
  <c r="C42" i="3"/>
  <c r="B42" i="3"/>
  <c r="M41" i="3"/>
  <c r="L41" i="3"/>
  <c r="K41" i="3"/>
  <c r="J41" i="3"/>
  <c r="I41" i="3"/>
  <c r="H41" i="3"/>
  <c r="G41" i="3"/>
  <c r="F41" i="3"/>
  <c r="E41" i="3"/>
  <c r="D41" i="3"/>
  <c r="C41" i="3"/>
  <c r="B41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M36" i="3"/>
  <c r="L36" i="3"/>
  <c r="K36" i="3"/>
  <c r="J36" i="3"/>
  <c r="I36" i="3"/>
  <c r="H36" i="3"/>
  <c r="G36" i="3"/>
  <c r="F36" i="3"/>
  <c r="E36" i="3"/>
  <c r="D36" i="3"/>
  <c r="C36" i="3"/>
  <c r="B36" i="3"/>
  <c r="M35" i="3"/>
  <c r="L35" i="3"/>
  <c r="K35" i="3"/>
  <c r="J35" i="3"/>
  <c r="I35" i="3"/>
  <c r="H35" i="3"/>
  <c r="G35" i="3"/>
  <c r="F35" i="3"/>
  <c r="E35" i="3"/>
  <c r="D35" i="3"/>
  <c r="C35" i="3"/>
  <c r="B35" i="3"/>
  <c r="M33" i="3"/>
  <c r="L33" i="3"/>
  <c r="K33" i="3"/>
  <c r="J33" i="3"/>
  <c r="I33" i="3"/>
  <c r="H33" i="3"/>
  <c r="G33" i="3"/>
  <c r="F33" i="3"/>
  <c r="E33" i="3"/>
  <c r="D33" i="3"/>
  <c r="C33" i="3"/>
  <c r="B33" i="3"/>
  <c r="M31" i="3"/>
  <c r="L31" i="3"/>
  <c r="K31" i="3"/>
  <c r="J31" i="3"/>
  <c r="I31" i="3"/>
  <c r="H31" i="3"/>
  <c r="G31" i="3"/>
  <c r="F31" i="3"/>
  <c r="E31" i="3"/>
  <c r="D31" i="3"/>
  <c r="C31" i="3"/>
  <c r="B31" i="3"/>
  <c r="M30" i="3"/>
  <c r="L30" i="3"/>
  <c r="K30" i="3"/>
  <c r="J30" i="3"/>
  <c r="I30" i="3"/>
  <c r="H30" i="3"/>
  <c r="G30" i="3"/>
  <c r="F30" i="3"/>
  <c r="E30" i="3"/>
  <c r="D30" i="3"/>
  <c r="C30" i="3"/>
  <c r="B30" i="3"/>
  <c r="L28" i="3"/>
  <c r="K28" i="3"/>
  <c r="J28" i="3"/>
  <c r="I28" i="3"/>
  <c r="L27" i="3"/>
  <c r="K27" i="3"/>
  <c r="J27" i="3"/>
  <c r="I27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23" i="3"/>
  <c r="L23" i="3"/>
  <c r="K23" i="3"/>
  <c r="J23" i="3"/>
  <c r="I23" i="3"/>
  <c r="M22" i="3"/>
  <c r="L22" i="3"/>
  <c r="K22" i="3"/>
  <c r="J22" i="3"/>
  <c r="I22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L11" i="3"/>
  <c r="K11" i="3"/>
  <c r="J11" i="3"/>
  <c r="I11" i="3"/>
  <c r="H11" i="3"/>
  <c r="G11" i="3"/>
  <c r="F11" i="3"/>
  <c r="E11" i="3"/>
  <c r="D11" i="3"/>
  <c r="C11" i="3"/>
  <c r="B11" i="3"/>
  <c r="AN2" i="3"/>
  <c r="J160" i="3" l="1"/>
  <c r="AC160" i="3" l="1"/>
  <c r="J109" i="3"/>
  <c r="K160" i="3" l="1"/>
  <c r="K109" i="3" s="1"/>
  <c r="L160" i="3" l="1"/>
  <c r="L109" i="3" s="1"/>
  <c r="M110" i="3" l="1"/>
  <c r="M112" i="3" l="1"/>
  <c r="M109" i="3" l="1"/>
  <c r="J161" i="3" l="1"/>
  <c r="AC161" i="3" l="1"/>
  <c r="J111" i="3"/>
  <c r="M111" i="3" l="1"/>
</calcChain>
</file>

<file path=xl/sharedStrings.xml><?xml version="1.0" encoding="utf-8"?>
<sst xmlns="http://schemas.openxmlformats.org/spreadsheetml/2006/main" count="372" uniqueCount="189">
  <si>
    <r>
      <t>МИНЭКОНОМРАЗВИТИЯ  РОССИИ</t>
    </r>
    <r>
      <rPr>
        <sz val="10"/>
        <color indexed="8"/>
        <rFont val="Times New Roman Cyr"/>
        <family val="1"/>
        <charset val="204"/>
      </rPr>
      <t xml:space="preserve">          </t>
    </r>
  </si>
  <si>
    <t>ИНДЕКСЫ ЦЕН ПРОИЗВОДИТЕЛЕЙ  2009 год</t>
  </si>
  <si>
    <t>ИНДЕКСЫ ЦЕН ПРОИЗВОДИТЕЛЕЙ  2008 год</t>
  </si>
  <si>
    <t>ДЕФЛЯТОРЫ  И  ИНДЕКСЫ ЦЕН ПРОИЗВОДИТЕЛЕЙ</t>
  </si>
  <si>
    <t>ПО ВИДАМ ЭКОНОМИЧЕСКОЙ ДЕЯТЕЛЬНОСТИ (по сопоставимому кругу предприятий)</t>
  </si>
  <si>
    <r>
      <t xml:space="preserve">Прогноз индексов дефляторов и индексов цен производителей по видам экономической деятельности                  до 2019 г.
</t>
    </r>
    <r>
      <rPr>
        <sz val="14"/>
        <color indexed="8"/>
        <rFont val="Arial"/>
        <family val="2"/>
        <charset val="204"/>
      </rPr>
      <t>(по полному  кругу предприятий без НДС, косвенных налогов, торгово-транспортной наценки), в % г/г</t>
    </r>
  </si>
  <si>
    <t>Н а и м е н о в а н и е  о т р а с л и</t>
  </si>
  <si>
    <t>вариант  -баз-40</t>
  </si>
  <si>
    <t>отчет (расчетМЭР  по данным Росстата)</t>
  </si>
  <si>
    <t>оценка</t>
  </si>
  <si>
    <t>прогноз</t>
  </si>
  <si>
    <t>Пр-во, передача и распределение электроэнергии, газа, пара и горячей воды (40)</t>
  </si>
  <si>
    <r>
      <t xml:space="preserve">  дефлятор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</si>
  <si>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r>
      <t xml:space="preserve">  индекс цен производителей (ИЦП)</t>
    </r>
    <r>
      <rPr>
        <vertAlign val="superscript"/>
        <sz val="12"/>
        <color indexed="8"/>
        <rFont val="Times New Roman"/>
        <family val="1"/>
        <charset val="204"/>
      </rPr>
      <t>2)</t>
    </r>
  </si>
  <si>
    <t>C. Добыча полезных ископаемых</t>
  </si>
  <si>
    <t xml:space="preserve">  дефлятор</t>
  </si>
  <si>
    <t xml:space="preserve">  ИЦП</t>
  </si>
  <si>
    <t>CA. Добыча ТЭ полезных ископаемых</t>
  </si>
  <si>
    <t>Добыча сырой нефти и природного газа (11)</t>
  </si>
  <si>
    <r>
      <t>Индекс цен приобретения (ИЦПР)</t>
    </r>
    <r>
      <rPr>
        <b/>
        <i/>
        <vertAlign val="superscript"/>
        <sz val="12"/>
        <color theme="3"/>
        <rFont val="Times New Roman"/>
        <family val="1"/>
        <charset val="204"/>
      </rPr>
      <t>2)</t>
    </r>
    <r>
      <rPr>
        <b/>
        <i/>
        <sz val="12"/>
        <color theme="3"/>
        <rFont val="Times New Roman"/>
        <family val="1"/>
        <charset val="204"/>
      </rPr>
      <t xml:space="preserve"> на нефть и газ</t>
    </r>
  </si>
  <si>
    <r>
      <t>дефлятор конечных цен на нефть и газ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</si>
  <si>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 xml:space="preserve">  Добыча нефти (11.10.11)</t>
  </si>
  <si>
    <t>ИЦПР нефти</t>
  </si>
  <si>
    <r>
      <t>дефлятор конечных цен на нефть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</si>
  <si>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>Добыча каменного, бурого угля и торфа (10)</t>
  </si>
  <si>
    <t xml:space="preserve">  уголь энергетический каменный</t>
  </si>
  <si>
    <t>CB. Прочие полезные ископаемые</t>
  </si>
  <si>
    <t>Добыча металлических руд (13)</t>
  </si>
  <si>
    <t xml:space="preserve">  индекс цен производителей</t>
  </si>
  <si>
    <t>Добыча прочих полезных ископаемых (14)</t>
  </si>
  <si>
    <t>D. Обрабатывающие производства</t>
  </si>
  <si>
    <t>Произ-во нефтепродуктов (23.2)</t>
  </si>
  <si>
    <t>DJ.  Металлургическое производство и пр-во готовых металлических изделий</t>
  </si>
  <si>
    <t>Производство черных металлов 
(27.1, 27.2, 27.3, 27.5)</t>
  </si>
  <si>
    <t>Производство цветных металлов (27.4)</t>
  </si>
  <si>
    <t>Производство готовых металлических изделий (28)</t>
  </si>
  <si>
    <t>DG+DH Химическая и пр-во резиновых и пластмассовых изделий</t>
  </si>
  <si>
    <t>38.9+DL+DM Пр-во машин и оборудования (без оружия и боеприпасов), электрооборудования, транспортных средств</t>
  </si>
  <si>
    <t>DD. Обработка древесины и произ-во изделий из дерева</t>
  </si>
  <si>
    <t xml:space="preserve"> Пр-во целлюлозы, древесной массы и др. (21)</t>
  </si>
  <si>
    <t>DI. Произ-во неметаллических минеральных продуктов</t>
  </si>
  <si>
    <t xml:space="preserve">  дефляторы, % г/г</t>
  </si>
  <si>
    <t>DB+DC Текстильное, швейное, изделий из кожи, обуви</t>
  </si>
  <si>
    <t>DA. Пр-во пищевых продуктов, вкл.напитки и табака</t>
  </si>
  <si>
    <t xml:space="preserve"> Прочие</t>
  </si>
  <si>
    <t>Промышленность (CDE)</t>
  </si>
  <si>
    <r>
      <t>ИЦП в промышленности для внутреннего рынка (</t>
    </r>
    <r>
      <rPr>
        <i/>
        <sz val="12"/>
        <color indexed="8"/>
        <rFont val="Times New Roman"/>
        <family val="1"/>
        <charset val="204"/>
      </rPr>
      <t>расчет Минэкономразвития России с исключением объемов экспортной продукции)</t>
    </r>
  </si>
  <si>
    <t xml:space="preserve">   в т. ч.  без продукции ТЭКа (нефть, нефтепродукты, уголь, газ, энергетика)</t>
  </si>
  <si>
    <t>Сельское хозяйство</t>
  </si>
  <si>
    <t xml:space="preserve">  индексы цен производителей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</si>
  <si>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</si>
  <si>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</si>
  <si>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</si>
  <si>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</si>
  <si>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</si>
  <si>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</si>
  <si>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</si>
  <si>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Строительство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</si>
  <si>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</si>
  <si>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</si>
  <si>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</si>
  <si>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</si>
  <si>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</si>
  <si>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t xml:space="preserve">1)   </t>
    </r>
    <r>
      <rPr>
        <b/>
        <sz val="14"/>
        <color rgb="FFFF0000"/>
        <rFont val="Times New Roman"/>
        <family val="1"/>
        <charset val="204"/>
      </rPr>
      <t xml:space="preserve">Дефлятор </t>
    </r>
    <r>
      <rPr>
        <sz val="14"/>
        <rFont val="Times New Roman"/>
        <family val="1"/>
        <charset val="204"/>
      </rPr>
      <t>- ценовый индекс на продукцию, произведенную  для внутреннего рынка и на экспорт с искл. НДС, акзицов, транспортировки и др. Предназначен для оценки стоимости выпуска продукции в ценах производителей за счет ценового фактора .</t>
    </r>
  </si>
  <si>
    <r>
      <rPr>
        <sz val="14"/>
        <color rgb="FFFF0000"/>
        <rFont val="Times New Roman"/>
        <family val="1"/>
        <charset val="204"/>
      </rPr>
      <t xml:space="preserve">2)  </t>
    </r>
    <r>
      <rPr>
        <b/>
        <sz val="14"/>
        <color rgb="FFFF0000"/>
        <rFont val="Times New Roman"/>
        <family val="1"/>
        <charset val="204"/>
      </rPr>
      <t>ИЦП</t>
    </r>
    <r>
      <rPr>
        <sz val="14"/>
        <color rgb="FFFF0000"/>
        <rFont val="Times New Roman"/>
        <family val="1"/>
        <charset val="204"/>
      </rPr>
      <t>-</t>
    </r>
    <r>
      <rPr>
        <sz val="14"/>
        <rFont val="Times New Roman"/>
        <family val="1"/>
        <charset val="204"/>
      </rPr>
      <t>индекс цены производителей на внутреннем  рынке (без учета нерыночных форм обмена) с искл. НДС, акзицов, транспортировки и др.    Предназначен для индексации используемых (покупных) материальных ресурсов.</t>
    </r>
    <r>
      <rPr>
        <sz val="14"/>
        <color rgb="FFFF0000"/>
        <rFont val="Times New Roman"/>
        <family val="1"/>
        <charset val="204"/>
      </rPr>
      <t xml:space="preserve">  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Индекс цены приобретения (конечная цена-ИЦПР) </t>
    </r>
    <r>
      <rPr>
        <sz val="13"/>
        <color rgb="FFFF0000"/>
        <rFont val="Times New Roman"/>
        <family val="1"/>
        <charset val="204"/>
      </rPr>
      <t xml:space="preserve">=ИЦП </t>
    </r>
    <r>
      <rPr>
        <sz val="11"/>
        <color rgb="FFFF0000"/>
        <rFont val="Times New Roman"/>
        <family val="1"/>
        <charset val="204"/>
      </rPr>
      <t>произ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(пр+ндс)</t>
    </r>
    <r>
      <rPr>
        <sz val="13"/>
        <color rgb="FFFF0000"/>
        <rFont val="Times New Roman"/>
        <family val="1"/>
        <charset val="204"/>
      </rPr>
      <t xml:space="preserve"> +ИЦПгр.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>*d 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 xml:space="preserve"> + ИПЦ </t>
    </r>
    <r>
      <rPr>
        <sz val="11"/>
        <color rgb="FFFF0000"/>
        <rFont val="Times New Roman"/>
        <family val="1"/>
        <charset val="204"/>
      </rPr>
      <t>торг.нац</t>
    </r>
    <r>
      <rPr>
        <sz val="13"/>
        <color rgb="FFFF0000"/>
        <rFont val="Times New Roman"/>
        <family val="1"/>
        <charset val="204"/>
      </rPr>
      <t xml:space="preserve"> *d торг.нац.+I </t>
    </r>
    <r>
      <rPr>
        <sz val="11"/>
        <color rgb="FFFF0000"/>
        <rFont val="Times New Roman"/>
        <family val="1"/>
        <charset val="204"/>
      </rPr>
      <t>косв.налогов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косв.налогов (ИЦП трансп*dтранс.- для расходов покупателя (посредника) на грузовой  транспорт )</t>
    </r>
  </si>
  <si>
    <r>
      <t xml:space="preserve">3)   </t>
    </r>
    <r>
      <rPr>
        <b/>
        <sz val="14"/>
        <color rgb="FFFF0000"/>
        <rFont val="Times New Roman"/>
        <family val="1"/>
        <charset val="204"/>
      </rPr>
      <t>Дефлятор  конечных цен</t>
    </r>
    <r>
      <rPr>
        <sz val="14"/>
        <rFont val="Times New Roman"/>
        <family val="1"/>
        <charset val="204"/>
      </rPr>
      <t>- сводный индекс цен приобретения на продукцию, произведенную  для внутреннего рынка и  дефляторов (индексов) экспортных цен на условиях поставки ФОБ (до границы с Белорусью)</t>
    </r>
  </si>
  <si>
    <t xml:space="preserve">ПРОГНОЗ ИНДЕКСОВ ЦЕН ПРОИЗВОДИТЕЛЕЙ  ПО ВИДАМ ЭКОНОМИЧЕСКОЙ ДЕЯТЕЛЬНОСТИ </t>
  </si>
  <si>
    <t xml:space="preserve">ПРОГНОЗ ИНДЕКСОВ ДЕФЛЯТОРОВ  И  ИНДЕКСОВ ЦЕН ПРОИЗВОДИТЕЛЕЙ (ИЦП) ПО ВИДАМ ЭКОНОМИЧЕСКОЙ ДЕЯТЕЛЬНОСТИ </t>
  </si>
  <si>
    <t>Дефляторы   (без НДС, акзицов, транспортировки и др.) на продукцию, произведенную  для внутреннего рынка и на экспорт</t>
  </si>
  <si>
    <t>Индексы цен производителей (без НДС, акзицов, транспортировки и др.) на внутреннем  рынке (без учета нерыночных форм обмена)</t>
  </si>
  <si>
    <t>Дефляторы   (без НДС, акзицов, транспортировки и др.) на продукцию, произведенную  для внутреннего рынка и на экспорт-% г/г</t>
  </si>
  <si>
    <t>1кв.16</t>
  </si>
  <si>
    <t>2кв.16</t>
  </si>
  <si>
    <t>3кв.16</t>
  </si>
  <si>
    <t>4кв.16</t>
  </si>
  <si>
    <t>2016 г.</t>
  </si>
  <si>
    <t>1кв.15</t>
  </si>
  <si>
    <t>2кв.15</t>
  </si>
  <si>
    <t>3кв.15</t>
  </si>
  <si>
    <t>4кв.15</t>
  </si>
  <si>
    <t>2015 г.</t>
  </si>
  <si>
    <t>2015 г/г</t>
  </si>
  <si>
    <t xml:space="preserve"> вариант 1</t>
  </si>
  <si>
    <t>отчет</t>
  </si>
  <si>
    <t>г/г</t>
  </si>
  <si>
    <t xml:space="preserve">    к предыдущему кварталу</t>
  </si>
  <si>
    <t>СА. Добыча ТЭ полезных ископаемых (10+11)</t>
  </si>
  <si>
    <t xml:space="preserve"> Топливная (для потребителей на  внутреннем рынке без газа)</t>
  </si>
  <si>
    <t xml:space="preserve"> Добыча сырой нефти и природного газа (11)</t>
  </si>
  <si>
    <t xml:space="preserve">    Добыча  нефти (11.10.11)</t>
  </si>
  <si>
    <t>уголь энергетический каменный</t>
  </si>
  <si>
    <t xml:space="preserve"> - газовая(без трубопровода)</t>
  </si>
  <si>
    <t xml:space="preserve">СВ. Прочие полезные ископаемые </t>
  </si>
  <si>
    <t xml:space="preserve"> Добыча металлических руд (13)</t>
  </si>
  <si>
    <t xml:space="preserve"> Добыча прочих полезных ископаемых (14)</t>
  </si>
  <si>
    <t xml:space="preserve">D. Обрабатывающие пр-ва </t>
  </si>
  <si>
    <t xml:space="preserve"> Пр-во нефтепродуктов (23.2)</t>
  </si>
  <si>
    <r>
      <t>DJ</t>
    </r>
    <r>
      <rPr>
        <sz val="13"/>
        <color indexed="8"/>
        <rFont val="Times New Roman CYR"/>
        <family val="1"/>
        <charset val="204"/>
      </rPr>
      <t xml:space="preserve">  Металлургическое производство и пр-во готовых металлических изделий</t>
    </r>
  </si>
  <si>
    <t>Производство черных металлов (27.1,27.2,27.3,27.5)</t>
  </si>
  <si>
    <t xml:space="preserve"> Производство цветных металлов (27.4)</t>
  </si>
  <si>
    <t xml:space="preserve"> Пр-во готовых металлических изделий (28)</t>
  </si>
  <si>
    <r>
      <t>DG+DH</t>
    </r>
    <r>
      <rPr>
        <sz val="13"/>
        <color indexed="8"/>
        <rFont val="Times New Roman CYR"/>
        <family val="1"/>
        <charset val="204"/>
      </rPr>
      <t xml:space="preserve"> Химическая и пр-во резиновых и пластмассовых изделий</t>
    </r>
  </si>
  <si>
    <r>
      <t>38.9+DL+DM</t>
    </r>
    <r>
      <rPr>
        <sz val="13"/>
        <color indexed="8"/>
        <rFont val="Times New Roman CYR"/>
        <family val="1"/>
        <charset val="204"/>
      </rPr>
      <t xml:space="preserve"> Пр-во машин и оборудования (без оружия и боеприпасов), электрооборудования, транспортных средств</t>
    </r>
  </si>
  <si>
    <t>Лесная,деревообрабатывающая и целлюлозно-бумажная</t>
  </si>
  <si>
    <t xml:space="preserve"> -лесозаготовительная</t>
  </si>
  <si>
    <r>
      <t>DD</t>
    </r>
    <r>
      <rPr>
        <sz val="13"/>
        <color indexed="8"/>
        <rFont val="Times New Roman CYR"/>
        <family val="1"/>
        <charset val="204"/>
      </rPr>
      <t xml:space="preserve"> Обработка древесины и пр-во изделий из дерева</t>
    </r>
  </si>
  <si>
    <r>
      <t xml:space="preserve">DI </t>
    </r>
    <r>
      <rPr>
        <sz val="13"/>
        <color indexed="8"/>
        <rFont val="Times New Roman CYR"/>
        <family val="1"/>
        <charset val="204"/>
      </rPr>
      <t>Пр-во неметаллических минеральных продуктов</t>
    </r>
  </si>
  <si>
    <r>
      <t>DB+DC</t>
    </r>
    <r>
      <rPr>
        <sz val="13"/>
        <color indexed="8"/>
        <rFont val="Times New Roman CYR"/>
        <family val="1"/>
        <charset val="204"/>
      </rPr>
      <t xml:space="preserve"> Текстильное, швейное, изделий из кожи, обуви</t>
    </r>
  </si>
  <si>
    <r>
      <t>DA</t>
    </r>
    <r>
      <rPr>
        <sz val="13"/>
        <color indexed="8"/>
        <rFont val="Times New Roman CYR"/>
        <family val="1"/>
        <charset val="204"/>
      </rPr>
      <t xml:space="preserve"> Пр-во пищевых продуктов, вкл.напитки и табака</t>
    </r>
  </si>
  <si>
    <t xml:space="preserve"> Прочие </t>
  </si>
  <si>
    <t>ИЦП  промышленной продукции  (C+D+E)</t>
  </si>
  <si>
    <t>ИЦП в промышленности для внутреннего рынка по расчету МЭР</t>
  </si>
  <si>
    <r>
      <t xml:space="preserve"> в том числе </t>
    </r>
    <r>
      <rPr>
        <sz val="11"/>
        <rFont val="Times New Roman Cyr"/>
        <family val="1"/>
        <charset val="204"/>
      </rPr>
      <t>без продукции ТЭКа (нефть, нефтепродукты, уголь, газ, энергетика)</t>
    </r>
  </si>
  <si>
    <t>Промышленность (C+D+E)</t>
  </si>
  <si>
    <t xml:space="preserve"> Сельское хозяйство</t>
  </si>
  <si>
    <t>Транспорт  (вкл. трубопроводный)</t>
  </si>
  <si>
    <r>
      <t xml:space="preserve"> -</t>
    </r>
    <r>
      <rPr>
        <sz val="12"/>
        <color indexed="8"/>
        <rFont val="Times New Roman CYR"/>
        <family val="1"/>
        <charset val="204"/>
      </rPr>
      <t xml:space="preserve"> гpузовой транспорт (без трубопров.)</t>
    </r>
  </si>
  <si>
    <t xml:space="preserve"> Инвестиции в основной капитал (капитальные вложения)</t>
  </si>
  <si>
    <t xml:space="preserve">  строительство</t>
  </si>
  <si>
    <t xml:space="preserve">  машины и оборудование</t>
  </si>
  <si>
    <t xml:space="preserve"> Оборот розничной торговли </t>
  </si>
  <si>
    <t xml:space="preserve"> Платные услуги населению</t>
  </si>
  <si>
    <t xml:space="preserve"> ИНДЕКСЫ ПОТРЕБИТЕЛЬСКИХ ЦЕН </t>
  </si>
  <si>
    <r>
      <t xml:space="preserve"> в т.ч. :</t>
    </r>
    <r>
      <rPr>
        <sz val="12"/>
        <rFont val="Times New Roman Cyr"/>
        <family val="1"/>
        <charset val="204"/>
      </rPr>
      <t xml:space="preserve"> на товаpы</t>
    </r>
  </si>
  <si>
    <t xml:space="preserve">          на платные услуги населению</t>
  </si>
  <si>
    <t>Индексы цен производителей (без НДС, акзицов, транспортировки и др.) на внутреннем  рынке (без учета нерыночных форм обмена)-% г/г</t>
  </si>
  <si>
    <r>
      <t xml:space="preserve"> в том числе </t>
    </r>
    <r>
      <rPr>
        <sz val="13"/>
        <rFont val="Times New Roman Cyr"/>
        <family val="1"/>
        <charset val="204"/>
      </rPr>
      <t>без продукции ТЭКа (нефть, нефтепродукты, уголь, газ, энергетика)</t>
    </r>
  </si>
  <si>
    <t xml:space="preserve"> - гpузовой транспорт (без трубопров.)</t>
  </si>
  <si>
    <t xml:space="preserve"> Строительство</t>
  </si>
  <si>
    <t xml:space="preserve"> в т.ч. : на товаpы</t>
  </si>
  <si>
    <t>вариант печати 2</t>
  </si>
  <si>
    <t xml:space="preserve"> Прогноз показателей инфляции и системы цен до 2018 г.</t>
  </si>
  <si>
    <t xml:space="preserve"> вариант 1-a</t>
  </si>
  <si>
    <t xml:space="preserve"> дек.12</t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</si>
  <si>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дек.13</t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</si>
  <si>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</si>
  <si>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</si>
  <si>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</si>
  <si>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</si>
  <si>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 Cyr"/>
        <charset val="204"/>
      </rPr>
      <t xml:space="preserve"> </t>
    </r>
    <r>
      <rPr>
        <b/>
        <sz val="12"/>
        <color indexed="8"/>
        <rFont val="Times New Roman Cyr"/>
        <family val="1"/>
        <charset val="204"/>
      </rPr>
      <t>дек.18</t>
    </r>
    <r>
      <rPr>
        <sz val="11"/>
        <color theme="1"/>
        <rFont val="Calibri"/>
        <family val="2"/>
        <charset val="204"/>
        <scheme val="minor"/>
      </rPr>
      <t/>
    </r>
  </si>
  <si>
    <t xml:space="preserve">  ПОКАЗАТЕЛИ  ИНФЛЯЦИИ </t>
  </si>
  <si>
    <t>прирост цен, % к декабрю пред. года</t>
  </si>
  <si>
    <t xml:space="preserve"> • потребительские цены (ИПЦ)</t>
  </si>
  <si>
    <t xml:space="preserve">    Товары </t>
  </si>
  <si>
    <t xml:space="preserve">       продовольственные товары</t>
  </si>
  <si>
    <t xml:space="preserve">         в т.ч. плодоовощная продукция</t>
  </si>
  <si>
    <t xml:space="preserve">          без плодоовощной  продукции</t>
  </si>
  <si>
    <t xml:space="preserve">       непродовольственные товары</t>
  </si>
  <si>
    <t xml:space="preserve">         в т.ч. с исключением бензина</t>
  </si>
  <si>
    <t xml:space="preserve">    Услуги</t>
  </si>
  <si>
    <t xml:space="preserve">         услуги организаций ЖКХ</t>
  </si>
  <si>
    <t xml:space="preserve">         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</si>
  <si>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по методологии ГКС</t>
    </r>
  </si>
  <si>
    <t>• ИЦП на внутреннем рынке  по расчету МЭР (с исключением экспортной составляющей)</t>
  </si>
  <si>
    <t xml:space="preserve">    в том числе без топлива и энергетики</t>
  </si>
  <si>
    <t>в среднем   -% г/г</t>
  </si>
  <si>
    <t xml:space="preserve">       Продовольственные товары</t>
  </si>
  <si>
    <t xml:space="preserve">         плодоовощная продукция</t>
  </si>
  <si>
    <t xml:space="preserve">       Непродовольственные товары</t>
  </si>
  <si>
    <t>Прогноз показателей инфляции и системы цен до 2019 г.</t>
  </si>
  <si>
    <t>Базовые параметры и условия прогноза инфляции</t>
  </si>
  <si>
    <t>1.Обменный курс</t>
  </si>
  <si>
    <t xml:space="preserve">  прирост цен на конец периода,  к декабрю</t>
  </si>
  <si>
    <t>от Тузова К.</t>
  </si>
  <si>
    <t xml:space="preserve">  в среднем за год,  г/г</t>
  </si>
  <si>
    <t>2. ВВП</t>
  </si>
  <si>
    <t xml:space="preserve">  в среднем за год, % г/г</t>
  </si>
  <si>
    <t>дефл.</t>
  </si>
  <si>
    <t>Номинал %</t>
  </si>
  <si>
    <t>3.Денежная программа %</t>
  </si>
  <si>
    <r>
      <t xml:space="preserve">Красным курсивом выделены </t>
    </r>
    <r>
      <rPr>
        <b/>
        <u/>
        <sz val="12"/>
        <color theme="0"/>
        <rFont val="Times New Roman"/>
        <family val="1"/>
        <charset val="204"/>
      </rPr>
      <t>принятые мною  (Е.М.) исходные ключевые параметры</t>
    </r>
    <r>
      <rPr>
        <b/>
        <sz val="12"/>
        <color theme="0"/>
        <rFont val="Times New Roman"/>
        <family val="1"/>
        <charset val="204"/>
      </rPr>
      <t xml:space="preserve"> в гипотезе  прогноза инфляции ввиду  отсутствия прогноза.  При их изменении прогноз инфляции будет уточнен !</t>
    </r>
  </si>
  <si>
    <t xml:space="preserve"> М2</t>
  </si>
  <si>
    <t xml:space="preserve">  прирост цен на конец периода, % к декабрю</t>
  </si>
  <si>
    <t>от Сурикова В. под вар?</t>
  </si>
  <si>
    <t xml:space="preserve"> М0</t>
  </si>
  <si>
    <t>от Сурикова В.</t>
  </si>
  <si>
    <t>Денежные доходы насел. (номинал) г/г</t>
  </si>
  <si>
    <r>
      <t xml:space="preserve">Показатели инфляции:
 • </t>
    </r>
    <r>
      <rPr>
        <b/>
        <u/>
        <sz val="14"/>
        <rFont val="Times New Roman"/>
        <family val="1"/>
        <charset val="204"/>
      </rPr>
      <t>потребительские цены (ИПЦ)</t>
    </r>
  </si>
  <si>
    <t xml:space="preserve">   Товары </t>
  </si>
  <si>
    <t xml:space="preserve">     продовольственные товары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</si>
  <si>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</si>
  <si>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</si>
  <si>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</si>
  <si>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</si>
  <si>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</si>
  <si>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r>
      <t xml:space="preserve">• </t>
    </r>
    <r>
      <rPr>
        <b/>
        <u/>
        <sz val="13"/>
        <rFont val="Times New Roman"/>
        <family val="1"/>
        <charset val="204"/>
      </rPr>
      <t>цены пpоизводителей пpомышленной продукции (ИЦП)</t>
    </r>
    <r>
      <rPr>
        <b/>
        <sz val="13"/>
        <rFont val="Times New Roman"/>
        <family val="1"/>
        <charset val="204"/>
      </rPr>
      <t xml:space="preserve"> 
</t>
    </r>
    <r>
      <rPr>
        <sz val="13"/>
        <rFont val="Times New Roman"/>
        <family val="1"/>
        <charset val="204"/>
      </rPr>
      <t xml:space="preserve"> по методологии Росстата</t>
    </r>
  </si>
  <si>
    <t>• ИЦП на внутреннем рынке  по расчету МЭР (с искл. экспортной составляющей)</t>
  </si>
  <si>
    <t xml:space="preserve">  в том числе без топлива и энергетики</t>
  </si>
  <si>
    <t>вариант 40-40-40-40 баз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</si>
</sst>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р_._-;\-* #,##0.00_р_._-;_-* &quot;-&quot;??_р_._-;_-@_-"/>
    <numFmt numFmtId="164" formatCode="0_)"/>
    <numFmt numFmtId="165" formatCode="0.0_)"/>
    <numFmt numFmtId="166" formatCode="d\ mmmm\,\ yyyy"/>
    <numFmt numFmtId="167" formatCode="0.00_)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-* #,##0\ _D_M_-;\-* #,##0\ _D_M_-;_-* &quot;-&quot;\ _D_M_-;_-@_-"/>
    <numFmt numFmtId="175" formatCode="_-* #,##0.00\ _D_M_-;\-* #,##0.00\ _D_M_-;_-* &quot;-&quot;??\ _D_M_-;_-@_-"/>
    <numFmt numFmtId="176" formatCode="0%;\(0%\)"/>
    <numFmt numFmtId="177" formatCode="\ \ @"/>
    <numFmt numFmtId="178" formatCode="\ \ \ \ @"/>
    <numFmt numFmtId="179" formatCode="#,##0.00_р_."/>
    <numFmt numFmtId="180" formatCode="_(* #,##0.00_);_(* \(#,##0.00\);_(* &quot;-&quot;??_);_(@_)"/>
    <numFmt numFmtId="181" formatCode="0.0"/>
    <numFmt numFmtId="182" formatCode="0.0%"/>
    <numFmt numFmtId="183" formatCode="0.000_)"/>
  </numFmts>
  <fonts count="237" x14ac:knownFonts="1">
    <font>
      <sz val="10"/>
      <name val="Courie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0"/>
      <color indexed="8"/>
      <name val="Courier"/>
      <family val="1"/>
      <charset val="204"/>
    </font>
    <font>
      <sz val="8.5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0"/>
      <color indexed="10"/>
      <name val="Courier"/>
      <family val="1"/>
      <charset val="204"/>
    </font>
    <font>
      <b/>
      <sz val="10"/>
      <color indexed="8"/>
      <name val="Courier"/>
      <family val="3"/>
      <charset val="204"/>
    </font>
    <font>
      <b/>
      <sz val="15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ourier"/>
      <family val="1"/>
      <charset val="204"/>
    </font>
    <font>
      <sz val="14"/>
      <name val="Courier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vertAlign val="superscript"/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vertAlign val="superscript"/>
      <sz val="12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Courier"/>
      <family val="1"/>
      <charset val="204"/>
    </font>
    <font>
      <i/>
      <sz val="14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0"/>
      <name val="Courier"/>
      <family val="1"/>
      <charset val="204"/>
    </font>
    <font>
      <sz val="14"/>
      <color theme="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1"/>
      <color indexed="8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1"/>
      <color indexed="8"/>
      <name val="Times New Roman Cyr"/>
      <family val="1"/>
      <charset val="204"/>
    </font>
    <font>
      <sz val="10"/>
      <name val="Arial Cyr"/>
      <charset val="204"/>
    </font>
    <font>
      <b/>
      <sz val="13"/>
      <color indexed="8"/>
      <name val="Times New Roman Cyr"/>
      <charset val="204"/>
    </font>
    <font>
      <sz val="13"/>
      <color indexed="8"/>
      <name val="Arial Cyr"/>
      <family val="2"/>
      <charset val="204"/>
    </font>
    <font>
      <sz val="13"/>
      <color indexed="8"/>
      <name val="Arial Cyr"/>
      <charset val="204"/>
    </font>
    <font>
      <sz val="13"/>
      <name val="Arial Cyr"/>
      <charset val="204"/>
    </font>
    <font>
      <sz val="11"/>
      <color indexed="8"/>
      <name val="Arial Cyr"/>
      <family val="2"/>
      <charset val="204"/>
    </font>
    <font>
      <b/>
      <sz val="13"/>
      <color indexed="8"/>
      <name val="Arial Cyr"/>
      <charset val="204"/>
    </font>
    <font>
      <b/>
      <sz val="13"/>
      <name val="Arial Cyr"/>
      <charset val="204"/>
    </font>
    <font>
      <b/>
      <sz val="11"/>
      <color indexed="8"/>
      <name val="Arial Cyr"/>
      <charset val="204"/>
    </font>
    <font>
      <b/>
      <i/>
      <sz val="13"/>
      <color indexed="8"/>
      <name val="Times New Roman Cyr"/>
      <family val="1"/>
      <charset val="204"/>
    </font>
    <font>
      <b/>
      <i/>
      <sz val="13"/>
      <color indexed="8"/>
      <name val="Arial Cyr"/>
      <family val="2"/>
      <charset val="204"/>
    </font>
    <font>
      <b/>
      <i/>
      <sz val="13"/>
      <color indexed="8"/>
      <name val="Arial Cyr"/>
      <charset val="204"/>
    </font>
    <font>
      <i/>
      <sz val="13"/>
      <color indexed="8"/>
      <name val="Arial Cyr"/>
      <family val="2"/>
      <charset val="204"/>
    </font>
    <font>
      <i/>
      <sz val="13"/>
      <name val="Arial Cyr"/>
      <family val="2"/>
      <charset val="204"/>
    </font>
    <font>
      <i/>
      <sz val="13"/>
      <name val="Arial Cyr"/>
      <charset val="204"/>
    </font>
    <font>
      <b/>
      <i/>
      <sz val="11"/>
      <color indexed="8"/>
      <name val="Arial Cyr"/>
      <family val="2"/>
      <charset val="204"/>
    </font>
    <font>
      <i/>
      <sz val="13"/>
      <color indexed="8"/>
      <name val="Arial Cyr"/>
      <charset val="204"/>
    </font>
    <font>
      <i/>
      <sz val="10"/>
      <color indexed="8"/>
      <name val="Courier"/>
      <family val="1"/>
      <charset val="204"/>
    </font>
    <font>
      <i/>
      <sz val="13"/>
      <color indexed="8"/>
      <name val="Times New Roman Cyr"/>
      <family val="1"/>
      <charset val="204"/>
    </font>
    <font>
      <sz val="13"/>
      <name val="Arial Cyr"/>
      <family val="2"/>
      <charset val="204"/>
    </font>
    <font>
      <sz val="13"/>
      <color indexed="8"/>
      <name val="Times New Roman CYR"/>
      <family val="1"/>
      <charset val="204"/>
    </font>
    <font>
      <i/>
      <sz val="13"/>
      <color indexed="8"/>
      <name val="Arial"/>
      <family val="2"/>
      <charset val="204"/>
    </font>
    <font>
      <i/>
      <sz val="11"/>
      <color indexed="8"/>
      <name val="Arial Cyr"/>
      <charset val="204"/>
    </font>
    <font>
      <i/>
      <sz val="13"/>
      <color rgb="FF002060"/>
      <name val="Arial Cyr"/>
      <charset val="204"/>
    </font>
    <font>
      <sz val="13"/>
      <name val="Times New Roman Cyr"/>
      <family val="1"/>
      <charset val="204"/>
    </font>
    <font>
      <sz val="13"/>
      <color indexed="18"/>
      <name val="Arial CYR"/>
      <family val="2"/>
      <charset val="204"/>
    </font>
    <font>
      <sz val="11"/>
      <name val="Arial Cyr"/>
      <family val="2"/>
      <charset val="204"/>
    </font>
    <font>
      <sz val="10"/>
      <color indexed="10"/>
      <name val="Courier"/>
      <family val="1"/>
      <charset val="204"/>
    </font>
    <font>
      <sz val="13"/>
      <color indexed="10"/>
      <name val="Arial Cyr"/>
      <family val="2"/>
      <charset val="204"/>
    </font>
    <font>
      <b/>
      <sz val="13"/>
      <color indexed="8"/>
      <name val="Arial CYR"/>
      <family val="2"/>
      <charset val="204"/>
    </font>
    <font>
      <sz val="13"/>
      <color indexed="8"/>
      <name val="Courier"/>
      <family val="1"/>
      <charset val="204"/>
    </font>
    <font>
      <sz val="13"/>
      <color indexed="10"/>
      <name val="Courier"/>
      <family val="1"/>
      <charset val="204"/>
    </font>
    <font>
      <b/>
      <sz val="13"/>
      <color rgb="FFFF0000"/>
      <name val="Arial Cyr"/>
      <charset val="204"/>
    </font>
    <font>
      <b/>
      <sz val="11"/>
      <color indexed="8"/>
      <name val="Arial CYR"/>
      <family val="2"/>
      <charset val="204"/>
    </font>
    <font>
      <b/>
      <sz val="13"/>
      <color theme="1"/>
      <name val="Arial Cyr"/>
      <charset val="204"/>
    </font>
    <font>
      <i/>
      <sz val="11"/>
      <color indexed="8"/>
      <name val="Times New Roman Cyr"/>
      <family val="1"/>
      <charset val="204"/>
    </font>
    <font>
      <b/>
      <i/>
      <sz val="13"/>
      <color theme="0" tint="-4.9989318521683403E-2"/>
      <name val="Arial Cyr"/>
      <charset val="204"/>
    </font>
    <font>
      <b/>
      <i/>
      <sz val="13"/>
      <color rgb="FFFF0000"/>
      <name val="Arial Cyr"/>
      <charset val="204"/>
    </font>
    <font>
      <b/>
      <i/>
      <sz val="13"/>
      <name val="Arial Cyr"/>
      <charset val="204"/>
    </font>
    <font>
      <b/>
      <i/>
      <sz val="11"/>
      <color indexed="8"/>
      <name val="Arial Cyr"/>
      <charset val="204"/>
    </font>
    <font>
      <b/>
      <i/>
      <sz val="13"/>
      <color theme="1"/>
      <name val="Arial Cyr"/>
      <charset val="204"/>
    </font>
    <font>
      <i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3"/>
      <color theme="0" tint="-4.9989318521683403E-2"/>
      <name val="Arial Cyr"/>
      <charset val="204"/>
    </font>
    <font>
      <i/>
      <sz val="13"/>
      <color rgb="FFFF0000"/>
      <name val="Arial Cyr"/>
      <charset val="204"/>
    </font>
    <font>
      <i/>
      <sz val="13"/>
      <color theme="1"/>
      <name val="Arial Cyr"/>
      <charset val="204"/>
    </font>
    <font>
      <b/>
      <sz val="13"/>
      <name val="Arial Cyr"/>
      <family val="2"/>
      <charset val="204"/>
    </font>
    <font>
      <b/>
      <sz val="13"/>
      <color indexed="10"/>
      <name val="Arial CYR"/>
      <family val="2"/>
      <charset val="204"/>
    </font>
    <font>
      <sz val="13"/>
      <name val="Courier"/>
      <family val="1"/>
      <charset val="204"/>
    </font>
    <font>
      <b/>
      <sz val="13"/>
      <color theme="3" tint="-0.249977111117893"/>
      <name val="Arial CYR"/>
      <family val="2"/>
      <charset val="204"/>
    </font>
    <font>
      <sz val="13"/>
      <color theme="0"/>
      <name val="Arial Cyr"/>
      <family val="2"/>
      <charset val="204"/>
    </font>
    <font>
      <b/>
      <sz val="10"/>
      <color indexed="8"/>
      <name val="Courier"/>
      <family val="1"/>
      <charset val="204"/>
    </font>
    <font>
      <sz val="11"/>
      <color indexed="8"/>
      <name val="Times New Roman Cyr"/>
      <family val="1"/>
      <charset val="204"/>
    </font>
    <font>
      <sz val="13"/>
      <color theme="3" tint="-0.249977111117893"/>
      <name val="Arial CYR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color rgb="FFFF0000"/>
      <name val="Arial Cyr"/>
      <charset val="204"/>
    </font>
    <font>
      <sz val="13"/>
      <color rgb="FFFF0000"/>
      <name val="Arial Cyr"/>
      <charset val="204"/>
    </font>
    <font>
      <sz val="13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2"/>
      <color indexed="8"/>
      <name val="Times New Roman CYR"/>
      <family val="1"/>
      <charset val="204"/>
    </font>
    <font>
      <b/>
      <sz val="11"/>
      <name val="Arial Cyr"/>
      <family val="2"/>
      <charset val="204"/>
    </font>
    <font>
      <sz val="11"/>
      <color indexed="8"/>
      <name val="Arial Cyr"/>
      <charset val="204"/>
    </font>
    <font>
      <b/>
      <sz val="10"/>
      <name val="Times New Roman CYR"/>
      <family val="1"/>
      <charset val="204"/>
    </font>
    <font>
      <b/>
      <sz val="13"/>
      <name val="Courier"/>
      <family val="1"/>
      <charset val="204"/>
    </font>
    <font>
      <b/>
      <sz val="13"/>
      <color theme="0"/>
      <name val="Arial CYR"/>
      <family val="2"/>
      <charset val="204"/>
    </font>
    <font>
      <b/>
      <sz val="13"/>
      <color theme="0"/>
      <name val="Courier"/>
      <family val="1"/>
      <charset val="204"/>
    </font>
    <font>
      <b/>
      <sz val="10"/>
      <color rgb="FFFF0000"/>
      <name val="Courier"/>
      <family val="1"/>
      <charset val="204"/>
    </font>
    <font>
      <sz val="12"/>
      <name val="Times New Roman Cyr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34998626667073579"/>
      <name val="Times New Roman CYR"/>
      <family val="1"/>
      <charset val="204"/>
    </font>
    <font>
      <i/>
      <sz val="12"/>
      <color indexed="8"/>
      <name val="Arial Cyr"/>
      <family val="2"/>
      <charset val="204"/>
    </font>
    <font>
      <b/>
      <sz val="13"/>
      <color indexed="8"/>
      <name val="Arial"/>
      <family val="2"/>
      <charset val="204"/>
    </font>
    <font>
      <i/>
      <sz val="13"/>
      <name val="Times New Roman Cyr"/>
      <family val="1"/>
      <charset val="204"/>
    </font>
    <font>
      <sz val="11"/>
      <color theme="1"/>
      <name val="Arial Cyr"/>
      <charset val="204"/>
    </font>
    <font>
      <sz val="13"/>
      <color theme="1"/>
      <name val="Arial Cyr"/>
      <charset val="204"/>
    </font>
    <font>
      <b/>
      <sz val="13"/>
      <name val="Times New Roman CY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name val="Times New Roman Cyr"/>
      <charset val="204"/>
    </font>
    <font>
      <sz val="12"/>
      <name val="Times New Roman Cyr"/>
    </font>
    <font>
      <sz val="10"/>
      <name val="Arial Cyr"/>
    </font>
    <font>
      <b/>
      <sz val="16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u/>
      <sz val="12"/>
      <color indexed="8"/>
      <name val="Arial"/>
      <family val="2"/>
      <charset val="204"/>
    </font>
    <font>
      <b/>
      <sz val="13"/>
      <name val="Times New Roman Cyr"/>
      <charset val="204"/>
    </font>
    <font>
      <b/>
      <sz val="14"/>
      <name val="Times New Roman Cyr"/>
      <charset val="204"/>
    </font>
    <font>
      <i/>
      <sz val="12"/>
      <color indexed="8"/>
      <name val="Arial"/>
      <family val="2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14"/>
      <color indexed="8"/>
      <name val="Times New Roman Cyr"/>
      <charset val="204"/>
    </font>
    <font>
      <sz val="11"/>
      <name val="Arial"/>
      <family val="2"/>
      <charset val="204"/>
    </font>
    <font>
      <sz val="13"/>
      <color indexed="8"/>
      <name val="Times New Roman Cyr"/>
      <charset val="204"/>
    </font>
    <font>
      <sz val="14"/>
      <color indexed="8"/>
      <name val="Times New Roman Cyr"/>
      <charset val="204"/>
    </font>
    <font>
      <i/>
      <sz val="11"/>
      <name val="Arial"/>
      <family val="2"/>
      <charset val="204"/>
    </font>
    <font>
      <i/>
      <sz val="13"/>
      <color indexed="8"/>
      <name val="Times New Roman Cyr"/>
      <charset val="204"/>
    </font>
    <font>
      <i/>
      <sz val="14"/>
      <color indexed="8"/>
      <name val="Times New Roman Cyr"/>
      <charset val="204"/>
    </font>
    <font>
      <i/>
      <sz val="14"/>
      <name val="Times New Roman Cyr"/>
      <charset val="204"/>
    </font>
    <font>
      <sz val="11"/>
      <color indexed="8"/>
      <name val="Courier"/>
      <family val="1"/>
      <charset val="204"/>
    </font>
    <font>
      <b/>
      <sz val="13.5"/>
      <color indexed="8"/>
      <name val="Times New Roman Cyr"/>
      <charset val="204"/>
    </font>
    <font>
      <b/>
      <sz val="13.5"/>
      <name val="Times New Roman Cyr"/>
      <charset val="204"/>
    </font>
    <font>
      <sz val="13.5"/>
      <name val="Times New Roman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b/>
      <sz val="13"/>
      <color theme="0" tint="-0.14999847407452621"/>
      <name val="Arial Cyr"/>
      <charset val="204"/>
    </font>
    <font>
      <sz val="10"/>
      <color theme="0"/>
      <name val="Courier"/>
      <family val="1"/>
      <charset val="204"/>
    </font>
    <font>
      <sz val="13"/>
      <color theme="0"/>
      <name val="Courier"/>
      <family val="1"/>
      <charset val="204"/>
    </font>
    <font>
      <b/>
      <i/>
      <sz val="13"/>
      <color theme="0" tint="-0.14999847407452621"/>
      <name val="Arial Cyr"/>
      <charset val="204"/>
    </font>
    <font>
      <i/>
      <sz val="13"/>
      <color theme="0" tint="-0.14999847407452621"/>
      <name val="Arial Cyr"/>
      <charset val="204"/>
    </font>
    <font>
      <sz val="11"/>
      <color indexed="8"/>
      <name val="Times New Roman Cyr"/>
      <charset val="204"/>
    </font>
    <font>
      <b/>
      <u/>
      <sz val="12"/>
      <color indexed="8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b/>
      <sz val="12"/>
      <color theme="0" tint="-0.34998626667073579"/>
      <name val="Times New Roman Cyr"/>
      <family val="1"/>
      <charset val="204"/>
    </font>
    <font>
      <sz val="10"/>
      <color theme="0" tint="-0.34998626667073579"/>
      <name val="Courier"/>
      <family val="1"/>
      <charset val="204"/>
    </font>
    <font>
      <b/>
      <sz val="12.5"/>
      <color indexed="8"/>
      <name val="Times New Roman"/>
      <family val="1"/>
      <charset val="204"/>
    </font>
    <font>
      <b/>
      <sz val="16"/>
      <color theme="0" tint="-0.34998626667073579"/>
      <name val="Times New Roman Cyr"/>
      <family val="1"/>
      <charset val="204"/>
    </font>
    <font>
      <b/>
      <sz val="13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theme="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u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10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7">
    <xf numFmtId="164" fontId="0" fillId="0" borderId="0"/>
    <xf numFmtId="0" fontId="137" fillId="0" borderId="0"/>
    <xf numFmtId="0" fontId="138" fillId="0" borderId="0"/>
    <xf numFmtId="0" fontId="139" fillId="0" borderId="0"/>
    <xf numFmtId="0" fontId="138" fillId="0" borderId="0"/>
    <xf numFmtId="0" fontId="140" fillId="0" borderId="0">
      <alignment vertical="top"/>
    </xf>
    <xf numFmtId="0" fontId="139" fillId="0" borderId="0"/>
    <xf numFmtId="0" fontId="141" fillId="10" borderId="36" applyNumberFormat="0">
      <alignment readingOrder="1"/>
      <protection locked="0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38" fillId="0" borderId="0"/>
    <xf numFmtId="0" fontId="137" fillId="0" borderId="0"/>
    <xf numFmtId="0" fontId="138" fillId="0" borderId="0"/>
    <xf numFmtId="0" fontId="138" fillId="0" borderId="0"/>
    <xf numFmtId="0" fontId="139" fillId="0" borderId="0"/>
    <xf numFmtId="0" fontId="139" fillId="0" borderId="0"/>
    <xf numFmtId="0" fontId="142" fillId="0" borderId="0"/>
    <xf numFmtId="0" fontId="137" fillId="0" borderId="0"/>
    <xf numFmtId="0" fontId="137" fillId="0" borderId="0"/>
    <xf numFmtId="0" fontId="137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11" borderId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15" borderId="0" applyNumberFormat="0" applyBorder="0" applyAlignment="0" applyProtection="0"/>
    <xf numFmtId="0" fontId="144" fillId="18" borderId="0" applyNumberFormat="0" applyBorder="0" applyAlignment="0" applyProtection="0"/>
    <xf numFmtId="0" fontId="144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5" fillId="26" borderId="0" applyNumberFormat="0" applyBorder="0" applyAlignment="0" applyProtection="0"/>
    <xf numFmtId="0" fontId="146" fillId="27" borderId="0" applyNumberFormat="0" applyBorder="0" applyAlignment="0" applyProtection="0"/>
    <xf numFmtId="0" fontId="146" fillId="28" borderId="0" applyNumberFormat="0" applyBorder="0" applyAlignment="0" applyProtection="0"/>
    <xf numFmtId="0" fontId="146" fillId="28" borderId="0" applyNumberFormat="0" applyBorder="0" applyAlignment="0" applyProtection="0"/>
    <xf numFmtId="0" fontId="146" fillId="28" borderId="0" applyNumberFormat="0" applyBorder="0" applyAlignment="0" applyProtection="0"/>
    <xf numFmtId="0" fontId="146" fillId="28" borderId="0" applyNumberFormat="0" applyBorder="0" applyAlignment="0" applyProtection="0"/>
    <xf numFmtId="0" fontId="146" fillId="28" borderId="0" applyNumberFormat="0" applyBorder="0" applyAlignment="0" applyProtection="0"/>
    <xf numFmtId="0" fontId="146" fillId="29" borderId="0" applyNumberFormat="0" applyBorder="0" applyAlignment="0" applyProtection="0"/>
    <xf numFmtId="0" fontId="146" fillId="30" borderId="0" applyNumberFormat="0" applyBorder="0" applyAlignment="0" applyProtection="0"/>
    <xf numFmtId="0" fontId="146" fillId="30" borderId="0" applyNumberFormat="0" applyBorder="0" applyAlignment="0" applyProtection="0"/>
    <xf numFmtId="0" fontId="146" fillId="30" borderId="0" applyNumberFormat="0" applyBorder="0" applyAlignment="0" applyProtection="0"/>
    <xf numFmtId="0" fontId="146" fillId="30" borderId="0" applyNumberFormat="0" applyBorder="0" applyAlignment="0" applyProtection="0"/>
    <xf numFmtId="0" fontId="146" fillId="30" borderId="0" applyNumberFormat="0" applyBorder="0" applyAlignment="0" applyProtection="0"/>
    <xf numFmtId="0" fontId="147" fillId="31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7" fillId="33" borderId="0" applyNumberFormat="0" applyBorder="0" applyAlignment="0" applyProtection="0"/>
    <xf numFmtId="0" fontId="145" fillId="34" borderId="0" applyNumberFormat="0" applyBorder="0" applyAlignment="0" applyProtection="0"/>
    <xf numFmtId="0" fontId="146" fillId="35" borderId="0" applyNumberFormat="0" applyBorder="0" applyAlignment="0" applyProtection="0"/>
    <xf numFmtId="0" fontId="146" fillId="36" borderId="0" applyNumberFormat="0" applyBorder="0" applyAlignment="0" applyProtection="0"/>
    <xf numFmtId="0" fontId="146" fillId="36" borderId="0" applyNumberFormat="0" applyBorder="0" applyAlignment="0" applyProtection="0"/>
    <xf numFmtId="0" fontId="146" fillId="36" borderId="0" applyNumberFormat="0" applyBorder="0" applyAlignment="0" applyProtection="0"/>
    <xf numFmtId="0" fontId="146" fillId="36" borderId="0" applyNumberFormat="0" applyBorder="0" applyAlignment="0" applyProtection="0"/>
    <xf numFmtId="0" fontId="146" fillId="36" borderId="0" applyNumberFormat="0" applyBorder="0" applyAlignment="0" applyProtection="0"/>
    <xf numFmtId="0" fontId="146" fillId="37" borderId="0" applyNumberFormat="0" applyBorder="0" applyAlignment="0" applyProtection="0"/>
    <xf numFmtId="0" fontId="146" fillId="38" borderId="0" applyNumberFormat="0" applyBorder="0" applyAlignment="0" applyProtection="0"/>
    <xf numFmtId="0" fontId="146" fillId="38" borderId="0" applyNumberFormat="0" applyBorder="0" applyAlignment="0" applyProtection="0"/>
    <xf numFmtId="0" fontId="146" fillId="38" borderId="0" applyNumberFormat="0" applyBorder="0" applyAlignment="0" applyProtection="0"/>
    <xf numFmtId="0" fontId="146" fillId="38" borderId="0" applyNumberFormat="0" applyBorder="0" applyAlignment="0" applyProtection="0"/>
    <xf numFmtId="0" fontId="146" fillId="38" borderId="0" applyNumberFormat="0" applyBorder="0" applyAlignment="0" applyProtection="0"/>
    <xf numFmtId="0" fontId="147" fillId="39" borderId="0" applyNumberFormat="0" applyBorder="0" applyAlignment="0" applyProtection="0"/>
    <xf numFmtId="0" fontId="147" fillId="37" borderId="0" applyNumberFormat="0" applyBorder="0" applyAlignment="0" applyProtection="0"/>
    <xf numFmtId="0" fontId="147" fillId="37" borderId="0" applyNumberFormat="0" applyBorder="0" applyAlignment="0" applyProtection="0"/>
    <xf numFmtId="0" fontId="147" fillId="37" borderId="0" applyNumberFormat="0" applyBorder="0" applyAlignment="0" applyProtection="0"/>
    <xf numFmtId="0" fontId="147" fillId="37" borderId="0" applyNumberFormat="0" applyBorder="0" applyAlignment="0" applyProtection="0"/>
    <xf numFmtId="0" fontId="147" fillId="37" borderId="0" applyNumberFormat="0" applyBorder="0" applyAlignment="0" applyProtection="0"/>
    <xf numFmtId="0" fontId="147" fillId="40" borderId="0" applyNumberFormat="0" applyBorder="0" applyAlignment="0" applyProtection="0"/>
    <xf numFmtId="0" fontId="145" fillId="41" borderId="0" applyNumberFormat="0" applyBorder="0" applyAlignment="0" applyProtection="0"/>
    <xf numFmtId="0" fontId="146" fillId="42" borderId="0" applyNumberFormat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46" fillId="38" borderId="0" applyNumberFormat="0" applyBorder="0" applyAlignment="0" applyProtection="0"/>
    <xf numFmtId="0" fontId="146" fillId="44" borderId="0" applyNumberFormat="0" applyBorder="0" applyAlignment="0" applyProtection="0"/>
    <xf numFmtId="0" fontId="146" fillId="44" borderId="0" applyNumberFormat="0" applyBorder="0" applyAlignment="0" applyProtection="0"/>
    <xf numFmtId="0" fontId="146" fillId="44" borderId="0" applyNumberFormat="0" applyBorder="0" applyAlignment="0" applyProtection="0"/>
    <xf numFmtId="0" fontId="146" fillId="44" borderId="0" applyNumberFormat="0" applyBorder="0" applyAlignment="0" applyProtection="0"/>
    <xf numFmtId="0" fontId="146" fillId="44" borderId="0" applyNumberFormat="0" applyBorder="0" applyAlignment="0" applyProtection="0"/>
    <xf numFmtId="0" fontId="147" fillId="30" borderId="0" applyNumberFormat="0" applyBorder="0" applyAlignment="0" applyProtection="0"/>
    <xf numFmtId="0" fontId="147" fillId="45" borderId="0" applyNumberFormat="0" applyBorder="0" applyAlignment="0" applyProtection="0"/>
    <xf numFmtId="0" fontId="147" fillId="45" borderId="0" applyNumberFormat="0" applyBorder="0" applyAlignment="0" applyProtection="0"/>
    <xf numFmtId="0" fontId="147" fillId="45" borderId="0" applyNumberFormat="0" applyBorder="0" applyAlignment="0" applyProtection="0"/>
    <xf numFmtId="0" fontId="147" fillId="45" borderId="0" applyNumberFormat="0" applyBorder="0" applyAlignment="0" applyProtection="0"/>
    <xf numFmtId="0" fontId="147" fillId="45" borderId="0" applyNumberFormat="0" applyBorder="0" applyAlignment="0" applyProtection="0"/>
    <xf numFmtId="0" fontId="147" fillId="46" borderId="0" applyNumberFormat="0" applyBorder="0" applyAlignment="0" applyProtection="0"/>
    <xf numFmtId="0" fontId="145" fillId="23" borderId="0" applyNumberFormat="0" applyBorder="0" applyAlignment="0" applyProtection="0"/>
    <xf numFmtId="0" fontId="146" fillId="38" borderId="0" applyNumberFormat="0" applyBorder="0" applyAlignment="0" applyProtection="0"/>
    <xf numFmtId="0" fontId="146" fillId="36" borderId="0" applyNumberFormat="0" applyBorder="0" applyAlignment="0" applyProtection="0"/>
    <xf numFmtId="0" fontId="146" fillId="36" borderId="0" applyNumberFormat="0" applyBorder="0" applyAlignment="0" applyProtection="0"/>
    <xf numFmtId="0" fontId="146" fillId="36" borderId="0" applyNumberFormat="0" applyBorder="0" applyAlignment="0" applyProtection="0"/>
    <xf numFmtId="0" fontId="146" fillId="36" borderId="0" applyNumberFormat="0" applyBorder="0" applyAlignment="0" applyProtection="0"/>
    <xf numFmtId="0" fontId="146" fillId="36" borderId="0" applyNumberFormat="0" applyBorder="0" applyAlignment="0" applyProtection="0"/>
    <xf numFmtId="0" fontId="146" fillId="30" borderId="0" applyNumberFormat="0" applyBorder="0" applyAlignment="0" applyProtection="0"/>
    <xf numFmtId="0" fontId="146" fillId="39" borderId="0" applyNumberFormat="0" applyBorder="0" applyAlignment="0" applyProtection="0"/>
    <xf numFmtId="0" fontId="146" fillId="39" borderId="0" applyNumberFormat="0" applyBorder="0" applyAlignment="0" applyProtection="0"/>
    <xf numFmtId="0" fontId="146" fillId="39" borderId="0" applyNumberFormat="0" applyBorder="0" applyAlignment="0" applyProtection="0"/>
    <xf numFmtId="0" fontId="146" fillId="39" borderId="0" applyNumberFormat="0" applyBorder="0" applyAlignment="0" applyProtection="0"/>
    <xf numFmtId="0" fontId="146" fillId="39" borderId="0" applyNumberFormat="0" applyBorder="0" applyAlignment="0" applyProtection="0"/>
    <xf numFmtId="0" fontId="147" fillId="30" borderId="0" applyNumberFormat="0" applyBorder="0" applyAlignment="0" applyProtection="0"/>
    <xf numFmtId="0" fontId="147" fillId="38" borderId="0" applyNumberFormat="0" applyBorder="0" applyAlignment="0" applyProtection="0"/>
    <xf numFmtId="0" fontId="147" fillId="38" borderId="0" applyNumberFormat="0" applyBorder="0" applyAlignment="0" applyProtection="0"/>
    <xf numFmtId="0" fontId="147" fillId="38" borderId="0" applyNumberFormat="0" applyBorder="0" applyAlignment="0" applyProtection="0"/>
    <xf numFmtId="0" fontId="147" fillId="38" borderId="0" applyNumberFormat="0" applyBorder="0" applyAlignment="0" applyProtection="0"/>
    <xf numFmtId="0" fontId="147" fillId="38" borderId="0" applyNumberFormat="0" applyBorder="0" applyAlignment="0" applyProtection="0"/>
    <xf numFmtId="0" fontId="147" fillId="47" borderId="0" applyNumberFormat="0" applyBorder="0" applyAlignment="0" applyProtection="0"/>
    <xf numFmtId="0" fontId="145" fillId="24" borderId="0" applyNumberFormat="0" applyBorder="0" applyAlignment="0" applyProtection="0"/>
    <xf numFmtId="0" fontId="146" fillId="27" borderId="0" applyNumberFormat="0" applyBorder="0" applyAlignment="0" applyProtection="0"/>
    <xf numFmtId="0" fontId="146" fillId="42" borderId="0" applyNumberFormat="0" applyBorder="0" applyAlignment="0" applyProtection="0"/>
    <xf numFmtId="0" fontId="146" fillId="42" borderId="0" applyNumberFormat="0" applyBorder="0" applyAlignment="0" applyProtection="0"/>
    <xf numFmtId="0" fontId="146" fillId="42" borderId="0" applyNumberFormat="0" applyBorder="0" applyAlignment="0" applyProtection="0"/>
    <xf numFmtId="0" fontId="146" fillId="42" borderId="0" applyNumberFormat="0" applyBorder="0" applyAlignment="0" applyProtection="0"/>
    <xf numFmtId="0" fontId="146" fillId="42" borderId="0" applyNumberFormat="0" applyBorder="0" applyAlignment="0" applyProtection="0"/>
    <xf numFmtId="0" fontId="146" fillId="29" borderId="0" applyNumberFormat="0" applyBorder="0" applyAlignment="0" applyProtection="0"/>
    <xf numFmtId="0" fontId="147" fillId="29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7" fillId="32" borderId="0" applyNumberFormat="0" applyBorder="0" applyAlignment="0" applyProtection="0"/>
    <xf numFmtId="0" fontId="145" fillId="48" borderId="0" applyNumberFormat="0" applyBorder="0" applyAlignment="0" applyProtection="0"/>
    <xf numFmtId="0" fontId="146" fillId="49" borderId="0" applyNumberFormat="0" applyBorder="0" applyAlignment="0" applyProtection="0"/>
    <xf numFmtId="0" fontId="146" fillId="37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2" borderId="0" applyNumberFormat="0" applyBorder="0" applyAlignment="0" applyProtection="0"/>
    <xf numFmtId="0" fontId="58" fillId="0" borderId="0"/>
    <xf numFmtId="49" fontId="143" fillId="14" borderId="5">
      <alignment horizontal="left" vertical="top"/>
      <protection locked="0"/>
    </xf>
    <xf numFmtId="49" fontId="143" fillId="14" borderId="5">
      <alignment horizontal="left" vertical="top"/>
      <protection locked="0"/>
    </xf>
    <xf numFmtId="49" fontId="143" fillId="0" borderId="5">
      <alignment horizontal="left" vertical="top"/>
      <protection locked="0"/>
    </xf>
    <xf numFmtId="49" fontId="143" fillId="0" borderId="5">
      <alignment horizontal="left" vertical="top"/>
      <protection locked="0"/>
    </xf>
    <xf numFmtId="49" fontId="143" fillId="53" borderId="5">
      <alignment horizontal="left" vertical="top"/>
      <protection locked="0"/>
    </xf>
    <xf numFmtId="49" fontId="143" fillId="53" borderId="5">
      <alignment horizontal="left" vertical="top"/>
      <protection locked="0"/>
    </xf>
    <xf numFmtId="0" fontId="143" fillId="0" borderId="0">
      <alignment horizontal="left" vertical="top" wrapText="1"/>
    </xf>
    <xf numFmtId="0" fontId="18" fillId="0" borderId="37">
      <alignment horizontal="left" vertical="top" wrapText="1"/>
    </xf>
    <xf numFmtId="49" fontId="58" fillId="0" borderId="0">
      <alignment horizontal="left" vertical="top" wrapText="1"/>
      <protection locked="0"/>
    </xf>
    <xf numFmtId="0" fontId="148" fillId="0" borderId="0">
      <alignment horizontal="left" vertical="top" wrapText="1"/>
    </xf>
    <xf numFmtId="49" fontId="58" fillId="0" borderId="5">
      <alignment horizontal="center" vertical="top" wrapText="1"/>
      <protection locked="0"/>
    </xf>
    <xf numFmtId="49" fontId="58" fillId="0" borderId="5">
      <alignment horizontal="center" vertical="top" wrapText="1"/>
      <protection locked="0"/>
    </xf>
    <xf numFmtId="49" fontId="143" fillId="0" borderId="0">
      <alignment horizontal="right" vertical="top"/>
      <protection locked="0"/>
    </xf>
    <xf numFmtId="49" fontId="143" fillId="14" borderId="5">
      <alignment horizontal="right" vertical="top"/>
      <protection locked="0"/>
    </xf>
    <xf numFmtId="49" fontId="143" fillId="14" borderId="5">
      <alignment horizontal="right" vertical="top"/>
      <protection locked="0"/>
    </xf>
    <xf numFmtId="0" fontId="143" fillId="14" borderId="5">
      <alignment horizontal="right" vertical="top"/>
      <protection locked="0"/>
    </xf>
    <xf numFmtId="0" fontId="143" fillId="14" borderId="5">
      <alignment horizontal="right" vertical="top"/>
      <protection locked="0"/>
    </xf>
    <xf numFmtId="49" fontId="143" fillId="0" borderId="5">
      <alignment horizontal="right" vertical="top"/>
      <protection locked="0"/>
    </xf>
    <xf numFmtId="49" fontId="143" fillId="0" borderId="5">
      <alignment horizontal="right" vertical="top"/>
      <protection locked="0"/>
    </xf>
    <xf numFmtId="0" fontId="143" fillId="0" borderId="5">
      <alignment horizontal="right" vertical="top"/>
      <protection locked="0"/>
    </xf>
    <xf numFmtId="0" fontId="143" fillId="0" borderId="5">
      <alignment horizontal="right" vertical="top"/>
      <protection locked="0"/>
    </xf>
    <xf numFmtId="49" fontId="143" fillId="53" borderId="5">
      <alignment horizontal="right" vertical="top"/>
      <protection locked="0"/>
    </xf>
    <xf numFmtId="49" fontId="143" fillId="53" borderId="5">
      <alignment horizontal="right" vertical="top"/>
      <protection locked="0"/>
    </xf>
    <xf numFmtId="0" fontId="143" fillId="53" borderId="5">
      <alignment horizontal="right" vertical="top"/>
      <protection locked="0"/>
    </xf>
    <xf numFmtId="0" fontId="143" fillId="53" borderId="5">
      <alignment horizontal="right" vertical="top"/>
      <protection locked="0"/>
    </xf>
    <xf numFmtId="49" fontId="58" fillId="0" borderId="0">
      <alignment horizontal="right" vertical="top" wrapText="1"/>
      <protection locked="0"/>
    </xf>
    <xf numFmtId="0" fontId="148" fillId="0" borderId="0">
      <alignment horizontal="right" vertical="top" wrapText="1"/>
    </xf>
    <xf numFmtId="49" fontId="58" fillId="0" borderId="0">
      <alignment horizontal="center" vertical="top" wrapText="1"/>
      <protection locked="0"/>
    </xf>
    <xf numFmtId="0" fontId="18" fillId="0" borderId="37">
      <alignment horizontal="center" vertical="top" wrapText="1"/>
    </xf>
    <xf numFmtId="49" fontId="143" fillId="0" borderId="5">
      <alignment horizontal="center" vertical="top" wrapText="1"/>
      <protection locked="0"/>
    </xf>
    <xf numFmtId="49" fontId="143" fillId="0" borderId="5">
      <alignment horizontal="center" vertical="top" wrapText="1"/>
      <protection locked="0"/>
    </xf>
    <xf numFmtId="0" fontId="143" fillId="0" borderId="5">
      <alignment horizontal="center" vertical="top" wrapText="1"/>
      <protection locked="0"/>
    </xf>
    <xf numFmtId="0" fontId="143" fillId="0" borderId="5">
      <alignment horizontal="center" vertical="top" wrapText="1"/>
      <protection locked="0"/>
    </xf>
    <xf numFmtId="0" fontId="149" fillId="13" borderId="0" applyNumberFormat="0" applyBorder="0" applyAlignment="0" applyProtection="0"/>
    <xf numFmtId="168" fontId="150" fillId="0" borderId="0" applyFill="0" applyBorder="0" applyAlignment="0"/>
    <xf numFmtId="169" fontId="150" fillId="0" borderId="0" applyFill="0" applyBorder="0" applyAlignment="0"/>
    <xf numFmtId="170" fontId="150" fillId="0" borderId="0" applyFill="0" applyBorder="0" applyAlignment="0"/>
    <xf numFmtId="171" fontId="150" fillId="0" borderId="0" applyFill="0" applyBorder="0" applyAlignment="0"/>
    <xf numFmtId="172" fontId="150" fillId="0" borderId="0" applyFill="0" applyBorder="0" applyAlignment="0"/>
    <xf numFmtId="168" fontId="150" fillId="0" borderId="0" applyFill="0" applyBorder="0" applyAlignment="0"/>
    <xf numFmtId="173" fontId="150" fillId="0" borderId="0" applyFill="0" applyBorder="0" applyAlignment="0"/>
    <xf numFmtId="169" fontId="150" fillId="0" borderId="0" applyFill="0" applyBorder="0" applyAlignment="0"/>
    <xf numFmtId="0" fontId="151" fillId="54" borderId="36" applyNumberFormat="0" applyAlignment="0" applyProtection="0"/>
    <xf numFmtId="0" fontId="152" fillId="55" borderId="38" applyNumberFormat="0" applyAlignment="0" applyProtection="0"/>
    <xf numFmtId="168" fontId="15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153" fillId="0" borderId="0" applyFont="0" applyFill="0" applyBorder="0" applyAlignment="0" applyProtection="0"/>
    <xf numFmtId="0" fontId="58" fillId="0" borderId="0"/>
    <xf numFmtId="0" fontId="58" fillId="0" borderId="0"/>
    <xf numFmtId="14" fontId="150" fillId="0" borderId="0" applyFill="0" applyBorder="0" applyAlignment="0"/>
    <xf numFmtId="0" fontId="154" fillId="0" borderId="0" applyNumberFormat="0" applyFill="0" applyBorder="0" applyAlignment="0" applyProtection="0"/>
    <xf numFmtId="174" fontId="142" fillId="0" borderId="0" applyFont="0" applyFill="0" applyBorder="0" applyAlignment="0" applyProtection="0"/>
    <xf numFmtId="175" fontId="142" fillId="0" borderId="0" applyFont="0" applyFill="0" applyBorder="0" applyAlignment="0" applyProtection="0"/>
    <xf numFmtId="0" fontId="155" fillId="56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8" borderId="0" applyNumberFormat="0" applyBorder="0" applyAlignment="0" applyProtection="0"/>
    <xf numFmtId="0" fontId="155" fillId="59" borderId="0" applyNumberFormat="0" applyBorder="0" applyAlignment="0" applyProtection="0"/>
    <xf numFmtId="0" fontId="155" fillId="59" borderId="0" applyNumberFormat="0" applyBorder="0" applyAlignment="0" applyProtection="0"/>
    <xf numFmtId="0" fontId="155" fillId="59" borderId="0" applyNumberFormat="0" applyBorder="0" applyAlignment="0" applyProtection="0"/>
    <xf numFmtId="0" fontId="155" fillId="59" borderId="0" applyNumberFormat="0" applyBorder="0" applyAlignment="0" applyProtection="0"/>
    <xf numFmtId="0" fontId="155" fillId="59" borderId="0" applyNumberFormat="0" applyBorder="0" applyAlignment="0" applyProtection="0"/>
    <xf numFmtId="0" fontId="155" fillId="60" borderId="0" applyNumberFormat="0" applyBorder="0" applyAlignment="0" applyProtection="0"/>
    <xf numFmtId="168" fontId="156" fillId="0" borderId="0" applyFill="0" applyBorder="0" applyAlignment="0"/>
    <xf numFmtId="169" fontId="156" fillId="0" borderId="0" applyFill="0" applyBorder="0" applyAlignment="0"/>
    <xf numFmtId="168" fontId="156" fillId="0" borderId="0" applyFill="0" applyBorder="0" applyAlignment="0"/>
    <xf numFmtId="173" fontId="156" fillId="0" borderId="0" applyFill="0" applyBorder="0" applyAlignment="0"/>
    <xf numFmtId="169" fontId="156" fillId="0" borderId="0" applyFill="0" applyBorder="0" applyAlignment="0"/>
    <xf numFmtId="0" fontId="15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14" borderId="0" applyNumberFormat="0" applyBorder="0" applyAlignment="0" applyProtection="0"/>
    <xf numFmtId="0" fontId="146" fillId="44" borderId="0" applyNumberFormat="0" applyBorder="0" applyAlignment="0" applyProtection="0"/>
    <xf numFmtId="0" fontId="146" fillId="44" borderId="0" applyNumberFormat="0" applyBorder="0" applyAlignment="0" applyProtection="0"/>
    <xf numFmtId="0" fontId="146" fillId="44" borderId="0" applyNumberFormat="0" applyBorder="0" applyAlignment="0" applyProtection="0"/>
    <xf numFmtId="0" fontId="146" fillId="44" borderId="0" applyNumberFormat="0" applyBorder="0" applyAlignment="0" applyProtection="0"/>
    <xf numFmtId="0" fontId="160" fillId="0" borderId="39" applyNumberFormat="0" applyAlignment="0" applyProtection="0">
      <alignment horizontal="left" vertical="center"/>
    </xf>
    <xf numFmtId="0" fontId="160" fillId="0" borderId="7">
      <alignment horizontal="left" vertical="center"/>
    </xf>
    <xf numFmtId="0" fontId="161" fillId="0" borderId="40" applyNumberFormat="0" applyFill="0" applyAlignment="0" applyProtection="0"/>
    <xf numFmtId="0" fontId="162" fillId="0" borderId="41" applyNumberFormat="0" applyFill="0" applyAlignment="0" applyProtection="0"/>
    <xf numFmtId="0" fontId="163" fillId="0" borderId="42" applyNumberFormat="0" applyFill="0" applyAlignment="0" applyProtection="0"/>
    <xf numFmtId="0" fontId="163" fillId="0" borderId="0" applyNumberFormat="0" applyFill="0" applyBorder="0" applyAlignment="0" applyProtection="0"/>
    <xf numFmtId="0" fontId="164" fillId="17" borderId="36" applyNumberFormat="0" applyAlignment="0" applyProtection="0"/>
    <xf numFmtId="168" fontId="165" fillId="0" borderId="0" applyFill="0" applyBorder="0" applyAlignment="0"/>
    <xf numFmtId="169" fontId="165" fillId="0" borderId="0" applyFill="0" applyBorder="0" applyAlignment="0"/>
    <xf numFmtId="168" fontId="165" fillId="0" borderId="0" applyFill="0" applyBorder="0" applyAlignment="0"/>
    <xf numFmtId="173" fontId="165" fillId="0" borderId="0" applyFill="0" applyBorder="0" applyAlignment="0"/>
    <xf numFmtId="169" fontId="165" fillId="0" borderId="0" applyFill="0" applyBorder="0" applyAlignment="0"/>
    <xf numFmtId="0" fontId="166" fillId="0" borderId="43" applyNumberFormat="0" applyFill="0" applyAlignment="0" applyProtection="0"/>
    <xf numFmtId="0" fontId="58" fillId="0" borderId="0"/>
    <xf numFmtId="0" fontId="167" fillId="61" borderId="0" applyNumberFormat="0" applyBorder="0" applyAlignment="0" applyProtection="0"/>
    <xf numFmtId="0" fontId="168" fillId="50" borderId="0" applyNumberFormat="0" applyBorder="0" applyAlignment="0" applyProtection="0"/>
    <xf numFmtId="0" fontId="168" fillId="50" borderId="0" applyNumberFormat="0" applyBorder="0" applyAlignment="0" applyProtection="0"/>
    <xf numFmtId="0" fontId="168" fillId="50" borderId="0" applyNumberFormat="0" applyBorder="0" applyAlignment="0" applyProtection="0"/>
    <xf numFmtId="0" fontId="168" fillId="50" borderId="0" applyNumberFormat="0" applyBorder="0" applyAlignment="0" applyProtection="0"/>
    <xf numFmtId="0" fontId="143" fillId="0" borderId="44"/>
    <xf numFmtId="0" fontId="144" fillId="0" borderId="0"/>
    <xf numFmtId="0" fontId="169" fillId="62" borderId="0"/>
    <xf numFmtId="0" fontId="169" fillId="62" borderId="0"/>
    <xf numFmtId="0" fontId="58" fillId="0" borderId="0"/>
    <xf numFmtId="0" fontId="139" fillId="0" borderId="0"/>
    <xf numFmtId="0" fontId="58" fillId="63" borderId="45" applyNumberFormat="0" applyFont="0" applyAlignment="0" applyProtection="0"/>
    <xf numFmtId="0" fontId="169" fillId="49" borderId="46" applyNumberFormat="0" applyFont="0" applyAlignment="0" applyProtection="0"/>
    <xf numFmtId="0" fontId="169" fillId="49" borderId="46" applyNumberFormat="0" applyFont="0" applyAlignment="0" applyProtection="0"/>
    <xf numFmtId="0" fontId="169" fillId="49" borderId="46" applyNumberFormat="0" applyFont="0" applyAlignment="0" applyProtection="0"/>
    <xf numFmtId="0" fontId="169" fillId="49" borderId="46" applyNumberFormat="0" applyFont="0" applyAlignment="0" applyProtection="0"/>
    <xf numFmtId="0" fontId="170" fillId="54" borderId="47" applyNumberFormat="0" applyAlignment="0" applyProtection="0"/>
    <xf numFmtId="172" fontId="153" fillId="0" borderId="0" applyFont="0" applyFill="0" applyBorder="0" applyAlignment="0" applyProtection="0"/>
    <xf numFmtId="176" fontId="153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58" fillId="0" borderId="0" applyFont="0" applyFill="0" applyBorder="0" applyAlignment="0" applyProtection="0"/>
    <xf numFmtId="168" fontId="171" fillId="0" borderId="0" applyFill="0" applyBorder="0" applyAlignment="0"/>
    <xf numFmtId="169" fontId="171" fillId="0" borderId="0" applyFill="0" applyBorder="0" applyAlignment="0"/>
    <xf numFmtId="168" fontId="171" fillId="0" borderId="0" applyFill="0" applyBorder="0" applyAlignment="0"/>
    <xf numFmtId="173" fontId="171" fillId="0" borderId="0" applyFill="0" applyBorder="0" applyAlignment="0"/>
    <xf numFmtId="169" fontId="171" fillId="0" borderId="0" applyFill="0" applyBorder="0" applyAlignment="0"/>
    <xf numFmtId="4" fontId="150" fillId="64" borderId="47" applyNumberFormat="0" applyProtection="0">
      <alignment vertical="center"/>
    </xf>
    <xf numFmtId="4" fontId="172" fillId="61" borderId="46" applyNumberFormat="0" applyProtection="0">
      <alignment vertical="center"/>
    </xf>
    <xf numFmtId="4" fontId="172" fillId="61" borderId="46" applyNumberFormat="0" applyProtection="0">
      <alignment vertical="center"/>
    </xf>
    <xf numFmtId="4" fontId="172" fillId="61" borderId="46" applyNumberFormat="0" applyProtection="0">
      <alignment vertical="center"/>
    </xf>
    <xf numFmtId="4" fontId="172" fillId="61" borderId="46" applyNumberFormat="0" applyProtection="0">
      <alignment vertical="center"/>
    </xf>
    <xf numFmtId="4" fontId="172" fillId="61" borderId="46" applyNumberFormat="0" applyProtection="0">
      <alignment vertical="center"/>
    </xf>
    <xf numFmtId="4" fontId="173" fillId="64" borderId="47" applyNumberFormat="0" applyProtection="0">
      <alignment vertical="center"/>
    </xf>
    <xf numFmtId="4" fontId="143" fillId="64" borderId="46" applyNumberFormat="0" applyProtection="0">
      <alignment vertical="center"/>
    </xf>
    <xf numFmtId="4" fontId="143" fillId="64" borderId="46" applyNumberFormat="0" applyProtection="0">
      <alignment vertical="center"/>
    </xf>
    <xf numFmtId="4" fontId="143" fillId="64" borderId="46" applyNumberFormat="0" applyProtection="0">
      <alignment vertical="center"/>
    </xf>
    <xf numFmtId="4" fontId="143" fillId="64" borderId="46" applyNumberFormat="0" applyProtection="0">
      <alignment vertical="center"/>
    </xf>
    <xf numFmtId="4" fontId="143" fillId="64" borderId="46" applyNumberFormat="0" applyProtection="0">
      <alignment vertical="center"/>
    </xf>
    <xf numFmtId="4" fontId="150" fillId="64" borderId="47" applyNumberFormat="0" applyProtection="0">
      <alignment horizontal="left" vertical="center" indent="1"/>
    </xf>
    <xf numFmtId="4" fontId="172" fillId="64" borderId="46" applyNumberFormat="0" applyProtection="0">
      <alignment horizontal="left" vertical="center" indent="1"/>
    </xf>
    <xf numFmtId="4" fontId="172" fillId="64" borderId="46" applyNumberFormat="0" applyProtection="0">
      <alignment horizontal="left" vertical="center" indent="1"/>
    </xf>
    <xf numFmtId="4" fontId="172" fillId="64" borderId="46" applyNumberFormat="0" applyProtection="0">
      <alignment horizontal="left" vertical="center" indent="1"/>
    </xf>
    <xf numFmtId="4" fontId="172" fillId="64" borderId="46" applyNumberFormat="0" applyProtection="0">
      <alignment horizontal="left" vertical="center" indent="1"/>
    </xf>
    <xf numFmtId="4" fontId="172" fillId="64" borderId="46" applyNumberFormat="0" applyProtection="0">
      <alignment horizontal="left" vertical="center" indent="1"/>
    </xf>
    <xf numFmtId="4" fontId="150" fillId="64" borderId="47" applyNumberFormat="0" applyProtection="0">
      <alignment horizontal="left" vertical="center" indent="1"/>
    </xf>
    <xf numFmtId="0" fontId="143" fillId="61" borderId="48" applyNumberFormat="0" applyProtection="0">
      <alignment horizontal="left" vertical="top" indent="1"/>
    </xf>
    <xf numFmtId="0" fontId="143" fillId="61" borderId="48" applyNumberFormat="0" applyProtection="0">
      <alignment horizontal="left" vertical="top" indent="1"/>
    </xf>
    <xf numFmtId="0" fontId="143" fillId="61" borderId="48" applyNumberFormat="0" applyProtection="0">
      <alignment horizontal="left" vertical="top" indent="1"/>
    </xf>
    <xf numFmtId="0" fontId="143" fillId="61" borderId="48" applyNumberFormat="0" applyProtection="0">
      <alignment horizontal="left" vertical="top" indent="1"/>
    </xf>
    <xf numFmtId="0" fontId="143" fillId="61" borderId="48" applyNumberFormat="0" applyProtection="0">
      <alignment horizontal="left" vertical="top" indent="1"/>
    </xf>
    <xf numFmtId="0" fontId="174" fillId="10" borderId="49" applyNumberFormat="0" applyProtection="0">
      <alignment horizontal="center" vertical="center" wrapTex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50" fillId="65" borderId="47" applyNumberFormat="0" applyProtection="0">
      <alignment horizontal="right" vertical="center"/>
    </xf>
    <xf numFmtId="4" fontId="172" fillId="13" borderId="46" applyNumberFormat="0" applyProtection="0">
      <alignment horizontal="right" vertical="center"/>
    </xf>
    <xf numFmtId="4" fontId="172" fillId="13" borderId="46" applyNumberFormat="0" applyProtection="0">
      <alignment horizontal="right" vertical="center"/>
    </xf>
    <xf numFmtId="4" fontId="172" fillId="13" borderId="46" applyNumberFormat="0" applyProtection="0">
      <alignment horizontal="right" vertical="center"/>
    </xf>
    <xf numFmtId="4" fontId="172" fillId="13" borderId="46" applyNumberFormat="0" applyProtection="0">
      <alignment horizontal="right" vertical="center"/>
    </xf>
    <xf numFmtId="4" fontId="172" fillId="13" borderId="46" applyNumberFormat="0" applyProtection="0">
      <alignment horizontal="right" vertical="center"/>
    </xf>
    <xf numFmtId="4" fontId="150" fillId="66" borderId="47" applyNumberFormat="0" applyProtection="0">
      <alignment horizontal="right" vertical="center"/>
    </xf>
    <xf numFmtId="4" fontId="172" fillId="67" borderId="46" applyNumberFormat="0" applyProtection="0">
      <alignment horizontal="right" vertical="center"/>
    </xf>
    <xf numFmtId="4" fontId="172" fillId="67" borderId="46" applyNumberFormat="0" applyProtection="0">
      <alignment horizontal="right" vertical="center"/>
    </xf>
    <xf numFmtId="4" fontId="172" fillId="67" borderId="46" applyNumberFormat="0" applyProtection="0">
      <alignment horizontal="right" vertical="center"/>
    </xf>
    <xf numFmtId="4" fontId="172" fillId="67" borderId="46" applyNumberFormat="0" applyProtection="0">
      <alignment horizontal="right" vertical="center"/>
    </xf>
    <xf numFmtId="4" fontId="172" fillId="67" borderId="46" applyNumberFormat="0" applyProtection="0">
      <alignment horizontal="right" vertical="center"/>
    </xf>
    <xf numFmtId="4" fontId="150" fillId="68" borderId="47" applyNumberFormat="0" applyProtection="0">
      <alignment horizontal="right" vertical="center"/>
    </xf>
    <xf numFmtId="4" fontId="172" fillId="34" borderId="37" applyNumberFormat="0" applyProtection="0">
      <alignment horizontal="right" vertical="center"/>
    </xf>
    <xf numFmtId="4" fontId="172" fillId="34" borderId="37" applyNumberFormat="0" applyProtection="0">
      <alignment horizontal="right" vertical="center"/>
    </xf>
    <xf numFmtId="4" fontId="172" fillId="34" borderId="37" applyNumberFormat="0" applyProtection="0">
      <alignment horizontal="right" vertical="center"/>
    </xf>
    <xf numFmtId="4" fontId="172" fillId="34" borderId="37" applyNumberFormat="0" applyProtection="0">
      <alignment horizontal="right" vertical="center"/>
    </xf>
    <xf numFmtId="4" fontId="172" fillId="34" borderId="37" applyNumberFormat="0" applyProtection="0">
      <alignment horizontal="right" vertical="center"/>
    </xf>
    <xf numFmtId="4" fontId="150" fillId="69" borderId="47" applyNumberFormat="0" applyProtection="0">
      <alignment horizontal="right" vertical="center"/>
    </xf>
    <xf numFmtId="4" fontId="172" fillId="21" borderId="46" applyNumberFormat="0" applyProtection="0">
      <alignment horizontal="right" vertical="center"/>
    </xf>
    <xf numFmtId="4" fontId="172" fillId="21" borderId="46" applyNumberFormat="0" applyProtection="0">
      <alignment horizontal="right" vertical="center"/>
    </xf>
    <xf numFmtId="4" fontId="172" fillId="21" borderId="46" applyNumberFormat="0" applyProtection="0">
      <alignment horizontal="right" vertical="center"/>
    </xf>
    <xf numFmtId="4" fontId="172" fillId="21" borderId="46" applyNumberFormat="0" applyProtection="0">
      <alignment horizontal="right" vertical="center"/>
    </xf>
    <xf numFmtId="4" fontId="172" fillId="21" borderId="46" applyNumberFormat="0" applyProtection="0">
      <alignment horizontal="right" vertical="center"/>
    </xf>
    <xf numFmtId="4" fontId="150" fillId="70" borderId="47" applyNumberFormat="0" applyProtection="0">
      <alignment horizontal="right" vertical="center"/>
    </xf>
    <xf numFmtId="4" fontId="172" fillId="25" borderId="46" applyNumberFormat="0" applyProtection="0">
      <alignment horizontal="right" vertical="center"/>
    </xf>
    <xf numFmtId="4" fontId="172" fillId="25" borderId="46" applyNumberFormat="0" applyProtection="0">
      <alignment horizontal="right" vertical="center"/>
    </xf>
    <xf numFmtId="4" fontId="172" fillId="25" borderId="46" applyNumberFormat="0" applyProtection="0">
      <alignment horizontal="right" vertical="center"/>
    </xf>
    <xf numFmtId="4" fontId="172" fillId="25" borderId="46" applyNumberFormat="0" applyProtection="0">
      <alignment horizontal="right" vertical="center"/>
    </xf>
    <xf numFmtId="4" fontId="172" fillId="25" borderId="46" applyNumberFormat="0" applyProtection="0">
      <alignment horizontal="right" vertical="center"/>
    </xf>
    <xf numFmtId="4" fontId="150" fillId="71" borderId="47" applyNumberFormat="0" applyProtection="0">
      <alignment horizontal="right" vertical="center"/>
    </xf>
    <xf numFmtId="4" fontId="172" fillId="48" borderId="46" applyNumberFormat="0" applyProtection="0">
      <alignment horizontal="right" vertical="center"/>
    </xf>
    <xf numFmtId="4" fontId="172" fillId="48" borderId="46" applyNumberFormat="0" applyProtection="0">
      <alignment horizontal="right" vertical="center"/>
    </xf>
    <xf numFmtId="4" fontId="172" fillId="48" borderId="46" applyNumberFormat="0" applyProtection="0">
      <alignment horizontal="right" vertical="center"/>
    </xf>
    <xf numFmtId="4" fontId="172" fillId="48" borderId="46" applyNumberFormat="0" applyProtection="0">
      <alignment horizontal="right" vertical="center"/>
    </xf>
    <xf numFmtId="4" fontId="172" fillId="48" borderId="46" applyNumberFormat="0" applyProtection="0">
      <alignment horizontal="right" vertical="center"/>
    </xf>
    <xf numFmtId="4" fontId="150" fillId="72" borderId="47" applyNumberFormat="0" applyProtection="0">
      <alignment horizontal="right" vertical="center"/>
    </xf>
    <xf numFmtId="4" fontId="172" fillId="41" borderId="46" applyNumberFormat="0" applyProtection="0">
      <alignment horizontal="right" vertical="center"/>
    </xf>
    <xf numFmtId="4" fontId="172" fillId="41" borderId="46" applyNumberFormat="0" applyProtection="0">
      <alignment horizontal="right" vertical="center"/>
    </xf>
    <xf numFmtId="4" fontId="172" fillId="41" borderId="46" applyNumberFormat="0" applyProtection="0">
      <alignment horizontal="right" vertical="center"/>
    </xf>
    <xf numFmtId="4" fontId="172" fillId="41" borderId="46" applyNumberFormat="0" applyProtection="0">
      <alignment horizontal="right" vertical="center"/>
    </xf>
    <xf numFmtId="4" fontId="172" fillId="41" borderId="46" applyNumberFormat="0" applyProtection="0">
      <alignment horizontal="right" vertical="center"/>
    </xf>
    <xf numFmtId="4" fontId="150" fillId="73" borderId="47" applyNumberFormat="0" applyProtection="0">
      <alignment horizontal="right" vertical="center"/>
    </xf>
    <xf numFmtId="4" fontId="172" fillId="74" borderId="46" applyNumberFormat="0" applyProtection="0">
      <alignment horizontal="right" vertical="center"/>
    </xf>
    <xf numFmtId="4" fontId="172" fillId="74" borderId="46" applyNumberFormat="0" applyProtection="0">
      <alignment horizontal="right" vertical="center"/>
    </xf>
    <xf numFmtId="4" fontId="172" fillId="74" borderId="46" applyNumberFormat="0" applyProtection="0">
      <alignment horizontal="right" vertical="center"/>
    </xf>
    <xf numFmtId="4" fontId="172" fillId="74" borderId="46" applyNumberFormat="0" applyProtection="0">
      <alignment horizontal="right" vertical="center"/>
    </xf>
    <xf numFmtId="4" fontId="172" fillId="74" borderId="46" applyNumberFormat="0" applyProtection="0">
      <alignment horizontal="right" vertical="center"/>
    </xf>
    <xf numFmtId="4" fontId="150" fillId="75" borderId="47" applyNumberFormat="0" applyProtection="0">
      <alignment horizontal="right" vertical="center"/>
    </xf>
    <xf numFmtId="4" fontId="172" fillId="20" borderId="46" applyNumberFormat="0" applyProtection="0">
      <alignment horizontal="right" vertical="center"/>
    </xf>
    <xf numFmtId="4" fontId="172" fillId="20" borderId="46" applyNumberFormat="0" applyProtection="0">
      <alignment horizontal="right" vertical="center"/>
    </xf>
    <xf numFmtId="4" fontId="172" fillId="20" borderId="46" applyNumberFormat="0" applyProtection="0">
      <alignment horizontal="right" vertical="center"/>
    </xf>
    <xf numFmtId="4" fontId="172" fillId="20" borderId="46" applyNumberFormat="0" applyProtection="0">
      <alignment horizontal="right" vertical="center"/>
    </xf>
    <xf numFmtId="4" fontId="172" fillId="20" borderId="46" applyNumberFormat="0" applyProtection="0">
      <alignment horizontal="right" vertical="center"/>
    </xf>
    <xf numFmtId="4" fontId="175" fillId="76" borderId="47" applyNumberFormat="0" applyProtection="0">
      <alignment horizontal="left" vertical="center" indent="1"/>
    </xf>
    <xf numFmtId="4" fontId="172" fillId="77" borderId="37" applyNumberFormat="0" applyProtection="0">
      <alignment horizontal="left" vertical="center" indent="1"/>
    </xf>
    <xf numFmtId="4" fontId="172" fillId="77" borderId="37" applyNumberFormat="0" applyProtection="0">
      <alignment horizontal="left" vertical="center" indent="1"/>
    </xf>
    <xf numFmtId="4" fontId="172" fillId="77" borderId="37" applyNumberFormat="0" applyProtection="0">
      <alignment horizontal="left" vertical="center" indent="1"/>
    </xf>
    <xf numFmtId="4" fontId="172" fillId="77" borderId="37" applyNumberFormat="0" applyProtection="0">
      <alignment horizontal="left" vertical="center" indent="1"/>
    </xf>
    <xf numFmtId="4" fontId="172" fillId="77" borderId="37" applyNumberFormat="0" applyProtection="0">
      <alignment horizontal="left" vertical="center" indent="1"/>
    </xf>
    <xf numFmtId="4" fontId="150" fillId="78" borderId="50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4" fontId="153" fillId="79" borderId="37" applyNumberFormat="0" applyProtection="0">
      <alignment horizontal="left" vertical="center" indent="1"/>
    </xf>
    <xf numFmtId="0" fontId="142" fillId="10" borderId="49" applyNumberFormat="0" applyProtection="0">
      <alignment horizontal="left" vertical="center" indent="1"/>
    </xf>
    <xf numFmtId="4" fontId="172" fillId="81" borderId="46" applyNumberFormat="0" applyProtection="0">
      <alignment horizontal="right" vertical="center"/>
    </xf>
    <xf numFmtId="4" fontId="172" fillId="81" borderId="46" applyNumberFormat="0" applyProtection="0">
      <alignment horizontal="right" vertical="center"/>
    </xf>
    <xf numFmtId="4" fontId="172" fillId="81" borderId="46" applyNumberFormat="0" applyProtection="0">
      <alignment horizontal="right" vertical="center"/>
    </xf>
    <xf numFmtId="4" fontId="172" fillId="81" borderId="46" applyNumberFormat="0" applyProtection="0">
      <alignment horizontal="right" vertical="center"/>
    </xf>
    <xf numFmtId="4" fontId="172" fillId="81" borderId="46" applyNumberFormat="0" applyProtection="0">
      <alignment horizontal="right" vertical="center"/>
    </xf>
    <xf numFmtId="4" fontId="176" fillId="78" borderId="49" applyNumberFormat="0" applyProtection="0">
      <alignment horizontal="left" vertical="center" wrapText="1" indent="1"/>
    </xf>
    <xf numFmtId="4" fontId="172" fillId="82" borderId="37" applyNumberFormat="0" applyProtection="0">
      <alignment horizontal="left" vertical="center" indent="1"/>
    </xf>
    <xf numFmtId="4" fontId="172" fillId="82" borderId="37" applyNumberFormat="0" applyProtection="0">
      <alignment horizontal="left" vertical="center" indent="1"/>
    </xf>
    <xf numFmtId="4" fontId="172" fillId="82" borderId="37" applyNumberFormat="0" applyProtection="0">
      <alignment horizontal="left" vertical="center" indent="1"/>
    </xf>
    <xf numFmtId="4" fontId="172" fillId="82" borderId="37" applyNumberFormat="0" applyProtection="0">
      <alignment horizontal="left" vertical="center" indent="1"/>
    </xf>
    <xf numFmtId="4" fontId="172" fillId="82" borderId="37" applyNumberFormat="0" applyProtection="0">
      <alignment horizontal="left" vertical="center" indent="1"/>
    </xf>
    <xf numFmtId="4" fontId="176" fillId="83" borderId="49" applyNumberFormat="0" applyProtection="0">
      <alignment horizontal="left" vertical="center" wrapText="1" indent="1"/>
    </xf>
    <xf numFmtId="4" fontId="172" fillId="81" borderId="37" applyNumberFormat="0" applyProtection="0">
      <alignment horizontal="left" vertical="center" indent="1"/>
    </xf>
    <xf numFmtId="4" fontId="172" fillId="81" borderId="37" applyNumberFormat="0" applyProtection="0">
      <alignment horizontal="left" vertical="center" indent="1"/>
    </xf>
    <xf numFmtId="4" fontId="172" fillId="81" borderId="37" applyNumberFormat="0" applyProtection="0">
      <alignment horizontal="left" vertical="center" indent="1"/>
    </xf>
    <xf numFmtId="4" fontId="172" fillId="81" borderId="37" applyNumberFormat="0" applyProtection="0">
      <alignment horizontal="left" vertical="center" indent="1"/>
    </xf>
    <xf numFmtId="4" fontId="172" fillId="81" borderId="37" applyNumberFormat="0" applyProtection="0">
      <alignment horizontal="left" vertical="center" indent="1"/>
    </xf>
    <xf numFmtId="0" fontId="142" fillId="84" borderId="49" applyNumberFormat="0" applyProtection="0">
      <alignment horizontal="left" vertical="center" wrapText="1" indent="2"/>
    </xf>
    <xf numFmtId="0" fontId="172" fillId="54" borderId="46" applyNumberFormat="0" applyProtection="0">
      <alignment horizontal="left" vertical="center" indent="1"/>
    </xf>
    <xf numFmtId="0" fontId="172" fillId="54" borderId="46" applyNumberFormat="0" applyProtection="0">
      <alignment horizontal="left" vertical="center" indent="1"/>
    </xf>
    <xf numFmtId="0" fontId="172" fillId="54" borderId="46" applyNumberFormat="0" applyProtection="0">
      <alignment horizontal="left" vertical="center" indent="1"/>
    </xf>
    <xf numFmtId="0" fontId="172" fillId="54" borderId="46" applyNumberFormat="0" applyProtection="0">
      <alignment horizontal="left" vertical="center" indent="1"/>
    </xf>
    <xf numFmtId="0" fontId="172" fillId="54" borderId="46" applyNumberFormat="0" applyProtection="0">
      <alignment horizontal="left" vertical="center" indent="1"/>
    </xf>
    <xf numFmtId="0" fontId="172" fillId="54" borderId="46" applyNumberFormat="0" applyProtection="0">
      <alignment horizontal="left" vertical="center" indent="1"/>
    </xf>
    <xf numFmtId="0" fontId="142" fillId="79" borderId="48" applyNumberFormat="0" applyProtection="0">
      <alignment horizontal="left" vertical="center" indent="1"/>
    </xf>
    <xf numFmtId="0" fontId="177" fillId="83" borderId="49" applyNumberFormat="0" applyProtection="0">
      <alignment horizontal="center" vertical="center" wrapText="1"/>
    </xf>
    <xf numFmtId="0" fontId="169" fillId="79" borderId="48" applyNumberFormat="0" applyProtection="0">
      <alignment horizontal="left" vertical="top" indent="1"/>
    </xf>
    <xf numFmtId="0" fontId="169" fillId="79" borderId="48" applyNumberFormat="0" applyProtection="0">
      <alignment horizontal="left" vertical="top" indent="1"/>
    </xf>
    <xf numFmtId="0" fontId="169" fillId="79" borderId="48" applyNumberFormat="0" applyProtection="0">
      <alignment horizontal="left" vertical="top" indent="1"/>
    </xf>
    <xf numFmtId="0" fontId="169" fillId="79" borderId="48" applyNumberFormat="0" applyProtection="0">
      <alignment horizontal="left" vertical="top" indent="1"/>
    </xf>
    <xf numFmtId="0" fontId="169" fillId="79" borderId="48" applyNumberFormat="0" applyProtection="0">
      <alignment horizontal="left" vertical="top" indent="1"/>
    </xf>
    <xf numFmtId="0" fontId="169" fillId="79" borderId="48" applyNumberFormat="0" applyProtection="0">
      <alignment horizontal="left" vertical="top" indent="1"/>
    </xf>
    <xf numFmtId="0" fontId="169" fillId="79" borderId="48" applyNumberFormat="0" applyProtection="0">
      <alignment horizontal="left" vertical="top" indent="1"/>
    </xf>
    <xf numFmtId="0" fontId="169" fillId="79" borderId="48" applyNumberFormat="0" applyProtection="0">
      <alignment horizontal="left" vertical="top" indent="1"/>
    </xf>
    <xf numFmtId="0" fontId="142" fillId="79" borderId="48" applyNumberFormat="0" applyProtection="0">
      <alignment horizontal="left" vertical="top" indent="1"/>
    </xf>
    <xf numFmtId="0" fontId="142" fillId="85" borderId="49" applyNumberFormat="0" applyProtection="0">
      <alignment horizontal="left" vertical="center" wrapText="1" indent="4"/>
    </xf>
    <xf numFmtId="0" fontId="172" fillId="86" borderId="46" applyNumberFormat="0" applyProtection="0">
      <alignment horizontal="left" vertical="center" indent="1"/>
    </xf>
    <xf numFmtId="0" fontId="172" fillId="86" borderId="46" applyNumberFormat="0" applyProtection="0">
      <alignment horizontal="left" vertical="center" indent="1"/>
    </xf>
    <xf numFmtId="0" fontId="172" fillId="86" borderId="46" applyNumberFormat="0" applyProtection="0">
      <alignment horizontal="left" vertical="center" indent="1"/>
    </xf>
    <xf numFmtId="0" fontId="172" fillId="86" borderId="46" applyNumberFormat="0" applyProtection="0">
      <alignment horizontal="left" vertical="center" indent="1"/>
    </xf>
    <xf numFmtId="0" fontId="172" fillId="86" borderId="46" applyNumberFormat="0" applyProtection="0">
      <alignment horizontal="left" vertical="center" indent="1"/>
    </xf>
    <xf numFmtId="0" fontId="172" fillId="86" borderId="46" applyNumberFormat="0" applyProtection="0">
      <alignment horizontal="left" vertical="center" indent="1"/>
    </xf>
    <xf numFmtId="0" fontId="142" fillId="81" borderId="48" applyNumberFormat="0" applyProtection="0">
      <alignment horizontal="left" vertical="center" indent="1"/>
    </xf>
    <xf numFmtId="0" fontId="177" fillId="87" borderId="49" applyNumberFormat="0" applyProtection="0">
      <alignment horizontal="center" vertical="center" wrapText="1"/>
    </xf>
    <xf numFmtId="0" fontId="169" fillId="81" borderId="48" applyNumberFormat="0" applyProtection="0">
      <alignment horizontal="left" vertical="top" indent="1"/>
    </xf>
    <xf numFmtId="0" fontId="169" fillId="81" borderId="48" applyNumberFormat="0" applyProtection="0">
      <alignment horizontal="left" vertical="top" indent="1"/>
    </xf>
    <xf numFmtId="0" fontId="169" fillId="81" borderId="48" applyNumberFormat="0" applyProtection="0">
      <alignment horizontal="left" vertical="top" indent="1"/>
    </xf>
    <xf numFmtId="0" fontId="169" fillId="81" borderId="48" applyNumberFormat="0" applyProtection="0">
      <alignment horizontal="left" vertical="top" indent="1"/>
    </xf>
    <xf numFmtId="0" fontId="169" fillId="81" borderId="48" applyNumberFormat="0" applyProtection="0">
      <alignment horizontal="left" vertical="top" indent="1"/>
    </xf>
    <xf numFmtId="0" fontId="169" fillId="81" borderId="48" applyNumberFormat="0" applyProtection="0">
      <alignment horizontal="left" vertical="top" indent="1"/>
    </xf>
    <xf numFmtId="0" fontId="169" fillId="81" borderId="48" applyNumberFormat="0" applyProtection="0">
      <alignment horizontal="left" vertical="top" indent="1"/>
    </xf>
    <xf numFmtId="0" fontId="169" fillId="81" borderId="48" applyNumberFormat="0" applyProtection="0">
      <alignment horizontal="left" vertical="top" indent="1"/>
    </xf>
    <xf numFmtId="0" fontId="142" fillId="81" borderId="48" applyNumberFormat="0" applyProtection="0">
      <alignment horizontal="left" vertical="top" indent="1"/>
    </xf>
    <xf numFmtId="0" fontId="142" fillId="88" borderId="49" applyNumberFormat="0" applyProtection="0">
      <alignment horizontal="left" vertical="center" wrapText="1" indent="6"/>
    </xf>
    <xf numFmtId="0" fontId="172" fillId="18" borderId="46" applyNumberFormat="0" applyProtection="0">
      <alignment horizontal="left" vertical="center" indent="1"/>
    </xf>
    <xf numFmtId="0" fontId="172" fillId="18" borderId="46" applyNumberFormat="0" applyProtection="0">
      <alignment horizontal="left" vertical="center" indent="1"/>
    </xf>
    <xf numFmtId="0" fontId="172" fillId="18" borderId="46" applyNumberFormat="0" applyProtection="0">
      <alignment horizontal="left" vertical="center" indent="1"/>
    </xf>
    <xf numFmtId="0" fontId="172" fillId="18" borderId="46" applyNumberFormat="0" applyProtection="0">
      <alignment horizontal="left" vertical="center" indent="1"/>
    </xf>
    <xf numFmtId="0" fontId="172" fillId="18" borderId="46" applyNumberFormat="0" applyProtection="0">
      <alignment horizontal="left" vertical="center" indent="1"/>
    </xf>
    <xf numFmtId="0" fontId="172" fillId="18" borderId="46" applyNumberFormat="0" applyProtection="0">
      <alignment horizontal="left" vertical="center" indent="1"/>
    </xf>
    <xf numFmtId="0" fontId="142" fillId="89" borderId="47" applyNumberFormat="0" applyProtection="0">
      <alignment horizontal="left" vertical="center" indent="1"/>
    </xf>
    <xf numFmtId="0" fontId="169" fillId="18" borderId="48" applyNumberFormat="0" applyProtection="0">
      <alignment horizontal="left" vertical="top" indent="1"/>
    </xf>
    <xf numFmtId="0" fontId="169" fillId="18" borderId="48" applyNumberFormat="0" applyProtection="0">
      <alignment horizontal="left" vertical="top" indent="1"/>
    </xf>
    <xf numFmtId="0" fontId="169" fillId="18" borderId="48" applyNumberFormat="0" applyProtection="0">
      <alignment horizontal="left" vertical="top" indent="1"/>
    </xf>
    <xf numFmtId="0" fontId="169" fillId="18" borderId="48" applyNumberFormat="0" applyProtection="0">
      <alignment horizontal="left" vertical="top" indent="1"/>
    </xf>
    <xf numFmtId="0" fontId="169" fillId="18" borderId="48" applyNumberFormat="0" applyProtection="0">
      <alignment horizontal="left" vertical="top" indent="1"/>
    </xf>
    <xf numFmtId="0" fontId="169" fillId="18" borderId="48" applyNumberFormat="0" applyProtection="0">
      <alignment horizontal="left" vertical="top" indent="1"/>
    </xf>
    <xf numFmtId="0" fontId="169" fillId="18" borderId="48" applyNumberFormat="0" applyProtection="0">
      <alignment horizontal="left" vertical="top" indent="1"/>
    </xf>
    <xf numFmtId="0" fontId="169" fillId="18" borderId="48" applyNumberFormat="0" applyProtection="0">
      <alignment horizontal="left" vertical="top" indent="1"/>
    </xf>
    <xf numFmtId="0" fontId="142" fillId="18" borderId="48" applyNumberFormat="0" applyProtection="0">
      <alignment horizontal="left" vertical="top" indent="1"/>
    </xf>
    <xf numFmtId="0" fontId="142" fillId="0" borderId="49" applyNumberFormat="0" applyProtection="0">
      <alignment horizontal="left" vertical="center" indent="1"/>
    </xf>
    <xf numFmtId="0" fontId="172" fillId="82" borderId="46" applyNumberFormat="0" applyProtection="0">
      <alignment horizontal="left" vertical="center" indent="1"/>
    </xf>
    <xf numFmtId="0" fontId="172" fillId="82" borderId="46" applyNumberFormat="0" applyProtection="0">
      <alignment horizontal="left" vertical="center" indent="1"/>
    </xf>
    <xf numFmtId="0" fontId="172" fillId="82" borderId="46" applyNumberFormat="0" applyProtection="0">
      <alignment horizontal="left" vertical="center" indent="1"/>
    </xf>
    <xf numFmtId="0" fontId="172" fillId="82" borderId="46" applyNumberFormat="0" applyProtection="0">
      <alignment horizontal="left" vertical="center" indent="1"/>
    </xf>
    <xf numFmtId="0" fontId="172" fillId="82" borderId="46" applyNumberFormat="0" applyProtection="0">
      <alignment horizontal="left" vertical="center" indent="1"/>
    </xf>
    <xf numFmtId="0" fontId="172" fillId="82" borderId="46" applyNumberFormat="0" applyProtection="0">
      <alignment horizontal="left" vertical="center" indent="1"/>
    </xf>
    <xf numFmtId="0" fontId="142" fillId="10" borderId="47" applyNumberFormat="0" applyProtection="0">
      <alignment horizontal="left" vertical="center" indent="1"/>
    </xf>
    <xf numFmtId="0" fontId="169" fillId="82" borderId="48" applyNumberFormat="0" applyProtection="0">
      <alignment horizontal="left" vertical="top" indent="1"/>
    </xf>
    <xf numFmtId="0" fontId="169" fillId="82" borderId="48" applyNumberFormat="0" applyProtection="0">
      <alignment horizontal="left" vertical="top" indent="1"/>
    </xf>
    <xf numFmtId="0" fontId="169" fillId="82" borderId="48" applyNumberFormat="0" applyProtection="0">
      <alignment horizontal="left" vertical="top" indent="1"/>
    </xf>
    <xf numFmtId="0" fontId="169" fillId="82" borderId="48" applyNumberFormat="0" applyProtection="0">
      <alignment horizontal="left" vertical="top" indent="1"/>
    </xf>
    <xf numFmtId="0" fontId="169" fillId="82" borderId="48" applyNumberFormat="0" applyProtection="0">
      <alignment horizontal="left" vertical="top" indent="1"/>
    </xf>
    <xf numFmtId="0" fontId="169" fillId="82" borderId="48" applyNumberFormat="0" applyProtection="0">
      <alignment horizontal="left" vertical="top" indent="1"/>
    </xf>
    <xf numFmtId="0" fontId="169" fillId="82" borderId="48" applyNumberFormat="0" applyProtection="0">
      <alignment horizontal="left" vertical="top" indent="1"/>
    </xf>
    <xf numFmtId="0" fontId="169" fillId="82" borderId="48" applyNumberFormat="0" applyProtection="0">
      <alignment horizontal="left" vertical="top" indent="1"/>
    </xf>
    <xf numFmtId="0" fontId="142" fillId="82" borderId="48" applyNumberFormat="0" applyProtection="0">
      <alignment horizontal="left" vertical="top" indent="1"/>
    </xf>
    <xf numFmtId="0" fontId="142" fillId="90" borderId="5" applyNumberFormat="0">
      <protection locked="0"/>
    </xf>
    <xf numFmtId="0" fontId="142" fillId="90" borderId="5" applyNumberFormat="0">
      <protection locked="0"/>
    </xf>
    <xf numFmtId="0" fontId="169" fillId="90" borderId="51" applyNumberFormat="0">
      <protection locked="0"/>
    </xf>
    <xf numFmtId="0" fontId="169" fillId="90" borderId="51" applyNumberFormat="0">
      <protection locked="0"/>
    </xf>
    <xf numFmtId="0" fontId="169" fillId="90" borderId="51" applyNumberFormat="0">
      <protection locked="0"/>
    </xf>
    <xf numFmtId="0" fontId="169" fillId="90" borderId="51" applyNumberFormat="0">
      <protection locked="0"/>
    </xf>
    <xf numFmtId="0" fontId="169" fillId="90" borderId="51" applyNumberFormat="0">
      <protection locked="0"/>
    </xf>
    <xf numFmtId="0" fontId="169" fillId="90" borderId="51" applyNumberFormat="0">
      <protection locked="0"/>
    </xf>
    <xf numFmtId="0" fontId="169" fillId="90" borderId="51" applyNumberFormat="0">
      <protection locked="0"/>
    </xf>
    <xf numFmtId="0" fontId="169" fillId="90" borderId="51" applyNumberFormat="0">
      <protection locked="0"/>
    </xf>
    <xf numFmtId="0" fontId="142" fillId="90" borderId="5" applyNumberFormat="0">
      <protection locked="0"/>
    </xf>
    <xf numFmtId="0" fontId="178" fillId="79" borderId="52" applyBorder="0"/>
    <xf numFmtId="4" fontId="150" fillId="91" borderId="47" applyNumberFormat="0" applyProtection="0">
      <alignment vertical="center"/>
    </xf>
    <xf numFmtId="4" fontId="179" fillId="63" borderId="48" applyNumberFormat="0" applyProtection="0">
      <alignment vertical="center"/>
    </xf>
    <xf numFmtId="4" fontId="179" fillId="63" borderId="48" applyNumberFormat="0" applyProtection="0">
      <alignment vertical="center"/>
    </xf>
    <xf numFmtId="4" fontId="179" fillId="63" borderId="48" applyNumberFormat="0" applyProtection="0">
      <alignment vertical="center"/>
    </xf>
    <xf numFmtId="4" fontId="179" fillId="63" borderId="48" applyNumberFormat="0" applyProtection="0">
      <alignment vertical="center"/>
    </xf>
    <xf numFmtId="4" fontId="179" fillId="63" borderId="48" applyNumberFormat="0" applyProtection="0">
      <alignment vertical="center"/>
    </xf>
    <xf numFmtId="4" fontId="173" fillId="91" borderId="47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43" fillId="91" borderId="5" applyNumberFormat="0" applyProtection="0">
      <alignment vertical="center"/>
    </xf>
    <xf numFmtId="4" fontId="150" fillId="91" borderId="47" applyNumberFormat="0" applyProtection="0">
      <alignment horizontal="left" vertical="center" indent="1"/>
    </xf>
    <xf numFmtId="4" fontId="179" fillId="54" borderId="48" applyNumberFormat="0" applyProtection="0">
      <alignment horizontal="left" vertical="center" indent="1"/>
    </xf>
    <xf numFmtId="4" fontId="179" fillId="54" borderId="48" applyNumberFormat="0" applyProtection="0">
      <alignment horizontal="left" vertical="center" indent="1"/>
    </xf>
    <xf numFmtId="4" fontId="179" fillId="54" borderId="48" applyNumberFormat="0" applyProtection="0">
      <alignment horizontal="left" vertical="center" indent="1"/>
    </xf>
    <xf numFmtId="4" fontId="179" fillId="54" borderId="48" applyNumberFormat="0" applyProtection="0">
      <alignment horizontal="left" vertical="center" indent="1"/>
    </xf>
    <xf numFmtId="4" fontId="179" fillId="54" borderId="48" applyNumberFormat="0" applyProtection="0">
      <alignment horizontal="left" vertical="center" indent="1"/>
    </xf>
    <xf numFmtId="4" fontId="150" fillId="91" borderId="47" applyNumberFormat="0" applyProtection="0">
      <alignment horizontal="left" vertical="center" indent="1"/>
    </xf>
    <xf numFmtId="0" fontId="179" fillId="63" borderId="48" applyNumberFormat="0" applyProtection="0">
      <alignment horizontal="left" vertical="top" indent="1"/>
    </xf>
    <xf numFmtId="0" fontId="179" fillId="63" borderId="48" applyNumberFormat="0" applyProtection="0">
      <alignment horizontal="left" vertical="top" indent="1"/>
    </xf>
    <xf numFmtId="0" fontId="179" fillId="63" borderId="48" applyNumberFormat="0" applyProtection="0">
      <alignment horizontal="left" vertical="top" indent="1"/>
    </xf>
    <xf numFmtId="0" fontId="179" fillId="63" borderId="48" applyNumberFormat="0" applyProtection="0">
      <alignment horizontal="left" vertical="top" indent="1"/>
    </xf>
    <xf numFmtId="0" fontId="179" fillId="63" borderId="48" applyNumberFormat="0" applyProtection="0">
      <alignment horizontal="left" vertical="top" indent="1"/>
    </xf>
    <xf numFmtId="4" fontId="150" fillId="78" borderId="47" applyNumberFormat="0" applyProtection="0">
      <alignment horizontal="right" vertical="center"/>
    </xf>
    <xf numFmtId="4" fontId="172" fillId="0" borderId="46" applyNumberFormat="0" applyProtection="0">
      <alignment horizontal="right" vertical="center"/>
    </xf>
    <xf numFmtId="4" fontId="172" fillId="0" borderId="46" applyNumberFormat="0" applyProtection="0">
      <alignment horizontal="right" vertical="center"/>
    </xf>
    <xf numFmtId="4" fontId="172" fillId="0" borderId="46" applyNumberFormat="0" applyProtection="0">
      <alignment horizontal="right" vertical="center"/>
    </xf>
    <xf numFmtId="4" fontId="172" fillId="0" borderId="46" applyNumberFormat="0" applyProtection="0">
      <alignment horizontal="right" vertical="center"/>
    </xf>
    <xf numFmtId="4" fontId="172" fillId="0" borderId="46" applyNumberFormat="0" applyProtection="0">
      <alignment horizontal="right" vertical="center"/>
    </xf>
    <xf numFmtId="4" fontId="172" fillId="0" borderId="46" applyNumberFormat="0" applyProtection="0">
      <alignment horizontal="right" vertical="center"/>
    </xf>
    <xf numFmtId="4" fontId="173" fillId="78" borderId="47" applyNumberFormat="0" applyProtection="0">
      <alignment horizontal="right" vertical="center"/>
    </xf>
    <xf numFmtId="4" fontId="143" fillId="92" borderId="46" applyNumberFormat="0" applyProtection="0">
      <alignment horizontal="right" vertical="center"/>
    </xf>
    <xf numFmtId="4" fontId="143" fillId="92" borderId="46" applyNumberFormat="0" applyProtection="0">
      <alignment horizontal="right" vertical="center"/>
    </xf>
    <xf numFmtId="4" fontId="143" fillId="92" borderId="46" applyNumberFormat="0" applyProtection="0">
      <alignment horizontal="right" vertical="center"/>
    </xf>
    <xf numFmtId="4" fontId="143" fillId="92" borderId="46" applyNumberFormat="0" applyProtection="0">
      <alignment horizontal="right" vertical="center"/>
    </xf>
    <xf numFmtId="4" fontId="143" fillId="92" borderId="46" applyNumberFormat="0" applyProtection="0">
      <alignment horizontal="right" vertical="center"/>
    </xf>
    <xf numFmtId="0" fontId="142" fillId="10" borderId="53" applyNumberFormat="0" applyProtection="0">
      <alignment horizontal="left" vertical="center" wrapTex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4" fontId="172" fillId="24" borderId="46" applyNumberFormat="0" applyProtection="0">
      <alignment horizontal="left" vertical="center" indent="1"/>
    </xf>
    <xf numFmtId="0" fontId="177" fillId="17" borderId="49" applyNumberFormat="0" applyProtection="0">
      <alignment horizontal="center" vertical="center"/>
    </xf>
    <xf numFmtId="0" fontId="179" fillId="81" borderId="48" applyNumberFormat="0" applyProtection="0">
      <alignment horizontal="left" vertical="top" indent="1"/>
    </xf>
    <xf numFmtId="0" fontId="179" fillId="81" borderId="48" applyNumberFormat="0" applyProtection="0">
      <alignment horizontal="left" vertical="top" indent="1"/>
    </xf>
    <xf numFmtId="0" fontId="179" fillId="81" borderId="48" applyNumberFormat="0" applyProtection="0">
      <alignment horizontal="left" vertical="top" indent="1"/>
    </xf>
    <xf numFmtId="0" fontId="179" fillId="81" borderId="48" applyNumberFormat="0" applyProtection="0">
      <alignment horizontal="left" vertical="top" indent="1"/>
    </xf>
    <xf numFmtId="0" fontId="179" fillId="81" borderId="48" applyNumberFormat="0" applyProtection="0">
      <alignment horizontal="left" vertical="top" indent="1"/>
    </xf>
    <xf numFmtId="0" fontId="180" fillId="0" borderId="0" applyNumberFormat="0" applyProtection="0"/>
    <xf numFmtId="4" fontId="143" fillId="93" borderId="37" applyNumberFormat="0" applyProtection="0">
      <alignment horizontal="left" vertical="center" indent="1"/>
    </xf>
    <xf numFmtId="4" fontId="143" fillId="93" borderId="37" applyNumberFormat="0" applyProtection="0">
      <alignment horizontal="left" vertical="center" indent="1"/>
    </xf>
    <xf numFmtId="4" fontId="143" fillId="93" borderId="37" applyNumberFormat="0" applyProtection="0">
      <alignment horizontal="left" vertical="center" indent="1"/>
    </xf>
    <xf numFmtId="4" fontId="143" fillId="93" borderId="37" applyNumberFormat="0" applyProtection="0">
      <alignment horizontal="left" vertical="center" indent="1"/>
    </xf>
    <xf numFmtId="4" fontId="143" fillId="93" borderId="37" applyNumberFormat="0" applyProtection="0">
      <alignment horizontal="left" vertical="center" indent="1"/>
    </xf>
    <xf numFmtId="0" fontId="172" fillId="94" borderId="5"/>
    <xf numFmtId="0" fontId="172" fillId="94" borderId="5"/>
    <xf numFmtId="4" fontId="171" fillId="78" borderId="47" applyNumberFormat="0" applyProtection="0">
      <alignment horizontal="right" vertical="center"/>
    </xf>
    <xf numFmtId="4" fontId="143" fillId="90" borderId="46" applyNumberFormat="0" applyProtection="0">
      <alignment horizontal="right" vertical="center"/>
    </xf>
    <xf numFmtId="4" fontId="143" fillId="90" borderId="46" applyNumberFormat="0" applyProtection="0">
      <alignment horizontal="right" vertical="center"/>
    </xf>
    <xf numFmtId="4" fontId="143" fillId="90" borderId="46" applyNumberFormat="0" applyProtection="0">
      <alignment horizontal="right" vertical="center"/>
    </xf>
    <xf numFmtId="4" fontId="143" fillId="90" borderId="46" applyNumberFormat="0" applyProtection="0">
      <alignment horizontal="right" vertical="center"/>
    </xf>
    <xf numFmtId="4" fontId="143" fillId="90" borderId="46" applyNumberFormat="0" applyProtection="0">
      <alignment horizontal="right" vertical="center"/>
    </xf>
    <xf numFmtId="0" fontId="143" fillId="0" borderId="0" applyNumberFormat="0" applyFill="0" applyBorder="0" applyAlignment="0" applyProtection="0"/>
    <xf numFmtId="2" fontId="181" fillId="95" borderId="54" applyProtection="0"/>
    <xf numFmtId="2" fontId="181" fillId="95" borderId="54" applyProtection="0"/>
    <xf numFmtId="2" fontId="182" fillId="0" borderId="0" applyFill="0" applyBorder="0" applyProtection="0"/>
    <xf numFmtId="2" fontId="141" fillId="0" borderId="0" applyFill="0" applyBorder="0" applyProtection="0"/>
    <xf numFmtId="2" fontId="141" fillId="96" borderId="54" applyProtection="0"/>
    <xf numFmtId="2" fontId="141" fillId="97" borderId="54" applyProtection="0"/>
    <xf numFmtId="2" fontId="141" fillId="98" borderId="54" applyProtection="0"/>
    <xf numFmtId="2" fontId="141" fillId="98" borderId="54" applyProtection="0">
      <alignment horizontal="center"/>
    </xf>
    <xf numFmtId="2" fontId="141" fillId="97" borderId="54" applyProtection="0">
      <alignment horizontal="center"/>
    </xf>
    <xf numFmtId="49" fontId="150" fillId="0" borderId="0" applyFill="0" applyBorder="0" applyAlignment="0"/>
    <xf numFmtId="177" fontId="150" fillId="0" borderId="0" applyFill="0" applyBorder="0" applyAlignment="0"/>
    <xf numFmtId="178" fontId="150" fillId="0" borderId="0" applyFill="0" applyBorder="0" applyAlignment="0"/>
    <xf numFmtId="0" fontId="143" fillId="0" borderId="37">
      <alignment horizontal="left" vertical="top" wrapText="1"/>
    </xf>
    <xf numFmtId="0" fontId="183" fillId="0" borderId="0" applyNumberFormat="0" applyFill="0" applyBorder="0" applyAlignment="0" applyProtection="0"/>
    <xf numFmtId="0" fontId="184" fillId="0" borderId="55" applyNumberFormat="0" applyFill="0" applyAlignment="0" applyProtection="0"/>
    <xf numFmtId="0" fontId="185" fillId="0" borderId="0" applyNumberFormat="0" applyFill="0" applyBorder="0" applyAlignment="0" applyProtection="0"/>
    <xf numFmtId="0" fontId="58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2" fillId="0" borderId="0"/>
    <xf numFmtId="0" fontId="58" fillId="0" borderId="0"/>
    <xf numFmtId="0" fontId="58" fillId="0" borderId="0"/>
    <xf numFmtId="0" fontId="144" fillId="0" borderId="0"/>
    <xf numFmtId="0" fontId="144" fillId="0" borderId="0"/>
    <xf numFmtId="0" fontId="144" fillId="0" borderId="0"/>
    <xf numFmtId="0" fontId="58" fillId="0" borderId="0"/>
    <xf numFmtId="0" fontId="142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4" fillId="0" borderId="0"/>
    <xf numFmtId="0" fontId="186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8" fillId="0" borderId="0"/>
    <xf numFmtId="0" fontId="144" fillId="0" borderId="0"/>
    <xf numFmtId="164" fontId="2" fillId="0" borderId="0"/>
    <xf numFmtId="0" fontId="153" fillId="0" borderId="0"/>
    <xf numFmtId="0" fontId="58" fillId="0" borderId="0"/>
    <xf numFmtId="0" fontId="142" fillId="0" borderId="0"/>
    <xf numFmtId="0" fontId="58" fillId="0" borderId="0">
      <alignment vertical="top"/>
    </xf>
    <xf numFmtId="0" fontId="58" fillId="0" borderId="0"/>
    <xf numFmtId="0" fontId="58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164" fontId="2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87" fillId="0" borderId="0"/>
    <xf numFmtId="0" fontId="58" fillId="0" borderId="0"/>
    <xf numFmtId="0" fontId="58" fillId="0" borderId="0"/>
    <xf numFmtId="0" fontId="58" fillId="0" borderId="0"/>
    <xf numFmtId="0" fontId="144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2" fillId="0" borderId="0" applyFont="0" applyFill="0" applyBorder="0" applyAlignment="0" applyProtection="0"/>
    <xf numFmtId="0" fontId="188" fillId="0" borderId="1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7" fillId="0" borderId="0"/>
    <xf numFmtId="0" fontId="138" fillId="0" borderId="10" applyBorder="0" applyAlignment="0">
      <alignment horizontal="left" wrapText="1"/>
    </xf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4" fillId="0" borderId="0" applyFont="0" applyFill="0" applyBorder="0" applyAlignment="0" applyProtection="0"/>
    <xf numFmtId="179" fontId="142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0" fontId="142" fillId="0" borderId="0" applyFont="0" applyFill="0" applyBorder="0" applyAlignment="0" applyProtection="0"/>
    <xf numFmtId="43" fontId="58" fillId="0" borderId="0" applyFont="0" applyFill="0" applyBorder="0" applyAlignment="0" applyProtection="0"/>
  </cellStyleXfs>
  <cellXfs count="792">
    <xf numFmtId="164" fontId="0" fillId="0" borderId="0" xfId="0"/>
    <xf numFmtId="164" fontId="3" fillId="0" borderId="0" xfId="0" applyFont="1" applyFill="1" applyBorder="1"/>
    <xf numFmtId="164" fontId="3" fillId="2" borderId="0" xfId="0" applyFont="1" applyFill="1" applyBorder="1"/>
    <xf numFmtId="164" fontId="4" fillId="0" borderId="0" xfId="0" applyFont="1" applyBorder="1" applyAlignment="1" applyProtection="1">
      <alignment vertical="center"/>
      <protection locked="0"/>
    </xf>
    <xf numFmtId="164" fontId="3" fillId="0" borderId="0" xfId="0" applyFont="1" applyFill="1"/>
    <xf numFmtId="164" fontId="3" fillId="2" borderId="0" xfId="0" applyFont="1" applyFill="1"/>
    <xf numFmtId="164" fontId="3" fillId="0" borderId="0" xfId="0" applyFont="1"/>
    <xf numFmtId="164" fontId="6" fillId="0" borderId="0" xfId="0" applyFont="1" applyFill="1" applyBorder="1" applyAlignment="1" applyProtection="1">
      <alignment horizontal="centerContinuous"/>
      <protection locked="0"/>
    </xf>
    <xf numFmtId="1" fontId="7" fillId="2" borderId="0" xfId="0" applyNumberFormat="1" applyFont="1" applyFill="1" applyBorder="1" applyAlignment="1" applyProtection="1">
      <alignment horizontal="centerContinuous" vertical="center"/>
      <protection locked="0"/>
    </xf>
    <xf numFmtId="1" fontId="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6" fillId="2" borderId="0" xfId="0" applyFont="1" applyFill="1" applyBorder="1" applyAlignment="1" applyProtection="1">
      <alignment horizontal="centerContinuous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Border="1"/>
    <xf numFmtId="1" fontId="8" fillId="2" borderId="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" xfId="0" applyFont="1" applyFill="1" applyBorder="1"/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" xfId="0" applyFont="1" applyBorder="1" applyAlignment="1" applyProtection="1">
      <alignment horizontal="center" vertical="center"/>
      <protection locked="0"/>
    </xf>
    <xf numFmtId="164" fontId="14" fillId="0" borderId="4" xfId="0" applyFont="1" applyFill="1" applyBorder="1" applyAlignment="1" applyProtection="1">
      <alignment horizontal="center" vertical="center" wrapText="1"/>
      <protection locked="0"/>
    </xf>
    <xf numFmtId="164" fontId="14" fillId="0" borderId="5" xfId="0" applyFont="1" applyFill="1" applyBorder="1" applyAlignment="1" applyProtection="1">
      <alignment horizontal="center" vertical="center" wrapText="1"/>
      <protection locked="0"/>
    </xf>
    <xf numFmtId="164" fontId="14" fillId="0" borderId="6" xfId="0" applyFont="1" applyFill="1" applyBorder="1" applyAlignment="1" applyProtection="1">
      <alignment horizontal="center" vertical="center" wrapText="1"/>
      <protection locked="0"/>
    </xf>
    <xf numFmtId="164" fontId="14" fillId="0" borderId="7" xfId="0" applyFont="1" applyFill="1" applyBorder="1" applyAlignment="1" applyProtection="1">
      <alignment horizontal="center" vertical="center" wrapText="1"/>
      <protection locked="0"/>
    </xf>
    <xf numFmtId="164" fontId="15" fillId="0" borderId="8" xfId="0" applyFont="1" applyBorder="1" applyAlignment="1" applyProtection="1">
      <alignment horizontal="center" vertical="center"/>
      <protection locked="0"/>
    </xf>
    <xf numFmtId="164" fontId="17" fillId="0" borderId="5" xfId="0" applyFont="1" applyFill="1" applyBorder="1" applyAlignment="1" applyProtection="1">
      <alignment horizontal="center" vertical="center" wrapText="1"/>
      <protection locked="0"/>
    </xf>
    <xf numFmtId="164" fontId="18" fillId="0" borderId="5" xfId="0" applyFont="1" applyFill="1" applyBorder="1" applyAlignment="1" applyProtection="1">
      <alignment horizontal="center" vertical="center" wrapText="1"/>
      <protection locked="0"/>
    </xf>
    <xf numFmtId="164" fontId="19" fillId="3" borderId="3" xfId="0" applyFont="1" applyFill="1" applyBorder="1" applyAlignment="1">
      <alignment vertical="center" wrapText="1"/>
    </xf>
    <xf numFmtId="164" fontId="3" fillId="3" borderId="1" xfId="0" applyFont="1" applyFill="1" applyBorder="1"/>
    <xf numFmtId="164" fontId="3" fillId="3" borderId="3" xfId="0" applyFont="1" applyFill="1" applyBorder="1"/>
    <xf numFmtId="164" fontId="3" fillId="3" borderId="9" xfId="0" applyFont="1" applyFill="1" applyBorder="1"/>
    <xf numFmtId="164" fontId="20" fillId="0" borderId="1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164" fontId="13" fillId="0" borderId="1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165" fontId="26" fillId="0" borderId="11" xfId="0" applyNumberFormat="1" applyFont="1" applyFill="1" applyBorder="1" applyAlignment="1">
      <alignment horizontal="center" vertical="center"/>
    </xf>
    <xf numFmtId="164" fontId="22" fillId="3" borderId="10" xfId="0" applyFont="1" applyFill="1" applyBorder="1" applyAlignment="1">
      <alignment vertical="center" wrapText="1"/>
    </xf>
    <xf numFmtId="164" fontId="27" fillId="3" borderId="0" xfId="0" applyFont="1" applyFill="1" applyBorder="1"/>
    <xf numFmtId="164" fontId="27" fillId="3" borderId="10" xfId="0" applyFont="1" applyFill="1" applyBorder="1"/>
    <xf numFmtId="164" fontId="28" fillId="3" borderId="0" xfId="0" applyFont="1" applyFill="1" applyBorder="1"/>
    <xf numFmtId="164" fontId="28" fillId="3" borderId="10" xfId="0" applyFont="1" applyFill="1" applyBorder="1"/>
    <xf numFmtId="164" fontId="28" fillId="3" borderId="11" xfId="0" applyFont="1" applyFill="1" applyBorder="1"/>
    <xf numFmtId="164" fontId="29" fillId="3" borderId="3" xfId="0" applyFont="1" applyFill="1" applyBorder="1" applyAlignment="1">
      <alignment vertical="center" wrapText="1"/>
    </xf>
    <xf numFmtId="164" fontId="2" fillId="3" borderId="1" xfId="0" applyFont="1" applyFill="1" applyBorder="1"/>
    <xf numFmtId="164" fontId="2" fillId="3" borderId="3" xfId="0" applyFont="1" applyFill="1" applyBorder="1"/>
    <xf numFmtId="164" fontId="2" fillId="3" borderId="9" xfId="0" applyFont="1" applyFill="1" applyBorder="1"/>
    <xf numFmtId="164" fontId="30" fillId="0" borderId="10" xfId="0" applyFont="1" applyFill="1" applyBorder="1" applyAlignment="1">
      <alignment vertical="center" wrapText="1"/>
    </xf>
    <xf numFmtId="165" fontId="32" fillId="0" borderId="1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165" fontId="33" fillId="0" borderId="10" xfId="0" applyNumberFormat="1" applyFont="1" applyFill="1" applyBorder="1" applyAlignment="1">
      <alignment horizontal="center" vertical="center"/>
    </xf>
    <xf numFmtId="165" fontId="33" fillId="0" borderId="11" xfId="0" applyNumberFormat="1" applyFont="1" applyFill="1" applyBorder="1" applyAlignment="1">
      <alignment horizontal="center" vertical="center"/>
    </xf>
    <xf numFmtId="164" fontId="34" fillId="0" borderId="10" xfId="0" applyFont="1" applyFill="1" applyBorder="1" applyAlignment="1">
      <alignment vertical="center" wrapText="1"/>
    </xf>
    <xf numFmtId="165" fontId="36" fillId="0" borderId="10" xfId="0" applyNumberFormat="1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164" fontId="39" fillId="0" borderId="0" xfId="0" applyFont="1" applyFill="1"/>
    <xf numFmtId="164" fontId="39" fillId="2" borderId="0" xfId="0" applyFont="1" applyFill="1"/>
    <xf numFmtId="164" fontId="39" fillId="0" borderId="0" xfId="0" applyFont="1"/>
    <xf numFmtId="164" fontId="40" fillId="0" borderId="10" xfId="0" applyFont="1" applyFill="1" applyBorder="1" applyAlignment="1">
      <alignment vertical="center" wrapText="1"/>
    </xf>
    <xf numFmtId="164" fontId="27" fillId="0" borderId="0" xfId="0" applyFont="1" applyFill="1" applyBorder="1"/>
    <xf numFmtId="164" fontId="27" fillId="0" borderId="10" xfId="0" applyFont="1" applyFill="1" applyBorder="1"/>
    <xf numFmtId="164" fontId="28" fillId="0" borderId="0" xfId="0" applyFont="1" applyFill="1" applyBorder="1"/>
    <xf numFmtId="164" fontId="28" fillId="0" borderId="10" xfId="0" applyFont="1" applyFill="1" applyBorder="1"/>
    <xf numFmtId="164" fontId="28" fillId="0" borderId="11" xfId="0" applyFont="1" applyFill="1" applyBorder="1"/>
    <xf numFmtId="164" fontId="22" fillId="4" borderId="10" xfId="0" applyFont="1" applyFill="1" applyBorder="1" applyAlignment="1">
      <alignment vertical="center" wrapText="1"/>
    </xf>
    <xf numFmtId="164" fontId="27" fillId="4" borderId="0" xfId="0" applyFont="1" applyFill="1" applyBorder="1"/>
    <xf numFmtId="164" fontId="27" fillId="4" borderId="10" xfId="0" applyFont="1" applyFill="1" applyBorder="1"/>
    <xf numFmtId="164" fontId="28" fillId="4" borderId="0" xfId="0" applyFont="1" applyFill="1" applyBorder="1"/>
    <xf numFmtId="164" fontId="28" fillId="4" borderId="10" xfId="0" applyFont="1" applyFill="1" applyBorder="1"/>
    <xf numFmtId="165" fontId="26" fillId="4" borderId="11" xfId="0" applyNumberFormat="1" applyFont="1" applyFill="1" applyBorder="1" applyAlignment="1">
      <alignment horizontal="center" vertical="center"/>
    </xf>
    <xf numFmtId="164" fontId="41" fillId="5" borderId="10" xfId="0" applyFont="1" applyFill="1" applyBorder="1" applyAlignment="1">
      <alignment vertical="center" wrapText="1"/>
    </xf>
    <xf numFmtId="164" fontId="41" fillId="5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>
      <alignment horizontal="center" vertical="center"/>
    </xf>
    <xf numFmtId="165" fontId="44" fillId="0" borderId="10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 vertical="center" wrapText="1"/>
    </xf>
    <xf numFmtId="164" fontId="13" fillId="5" borderId="12" xfId="0" applyFont="1" applyFill="1" applyBorder="1" applyAlignment="1">
      <alignment vertical="center" wrapText="1"/>
    </xf>
    <xf numFmtId="165" fontId="25" fillId="0" borderId="16" xfId="0" applyNumberFormat="1" applyFont="1" applyFill="1" applyBorder="1" applyAlignment="1">
      <alignment horizontal="center" vertical="center"/>
    </xf>
    <xf numFmtId="164" fontId="45" fillId="4" borderId="10" xfId="0" applyFont="1" applyFill="1" applyBorder="1"/>
    <xf numFmtId="165" fontId="46" fillId="4" borderId="11" xfId="0" applyNumberFormat="1" applyFont="1" applyFill="1" applyBorder="1" applyAlignment="1">
      <alignment horizontal="center" vertical="center"/>
    </xf>
    <xf numFmtId="165" fontId="43" fillId="0" borderId="10" xfId="0" applyNumberFormat="1" applyFont="1" applyFill="1" applyBorder="1" applyAlignment="1">
      <alignment horizontal="center" vertical="center"/>
    </xf>
    <xf numFmtId="164" fontId="25" fillId="4" borderId="10" xfId="0" applyFont="1" applyFill="1" applyBorder="1" applyAlignment="1">
      <alignment vertical="center" wrapText="1"/>
    </xf>
    <xf numFmtId="164" fontId="13" fillId="0" borderId="17" xfId="0" applyFont="1" applyFill="1" applyBorder="1" applyAlignment="1">
      <alignment vertical="center"/>
    </xf>
    <xf numFmtId="165" fontId="25" fillId="0" borderId="18" xfId="0" applyNumberFormat="1" applyFont="1" applyFill="1" applyBorder="1" applyAlignment="1">
      <alignment horizontal="center" vertical="center"/>
    </xf>
    <xf numFmtId="165" fontId="25" fillId="0" borderId="19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165" fontId="26" fillId="0" borderId="19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165" fontId="26" fillId="0" borderId="20" xfId="0" applyNumberFormat="1" applyFont="1" applyFill="1" applyBorder="1" applyAlignment="1">
      <alignment horizontal="center" vertical="center"/>
    </xf>
    <xf numFmtId="164" fontId="27" fillId="4" borderId="15" xfId="0" applyFont="1" applyFill="1" applyBorder="1"/>
    <xf numFmtId="164" fontId="27" fillId="4" borderId="11" xfId="0" applyFont="1" applyFill="1" applyBorder="1"/>
    <xf numFmtId="164" fontId="20" fillId="5" borderId="10" xfId="0" applyFont="1" applyFill="1" applyBorder="1" applyAlignment="1">
      <alignment vertical="center"/>
    </xf>
    <xf numFmtId="165" fontId="22" fillId="5" borderId="15" xfId="0" applyNumberFormat="1" applyFont="1" applyFill="1" applyBorder="1" applyAlignment="1">
      <alignment horizontal="center" vertical="center"/>
    </xf>
    <xf numFmtId="165" fontId="22" fillId="5" borderId="0" xfId="0" applyNumberFormat="1" applyFont="1" applyFill="1" applyBorder="1" applyAlignment="1">
      <alignment horizontal="center" vertical="center"/>
    </xf>
    <xf numFmtId="165" fontId="22" fillId="5" borderId="10" xfId="0" applyNumberFormat="1" applyFont="1" applyFill="1" applyBorder="1" applyAlignment="1">
      <alignment horizontal="center" vertical="center"/>
    </xf>
    <xf numFmtId="165" fontId="22" fillId="5" borderId="11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vertical="center"/>
    </xf>
    <xf numFmtId="165" fontId="25" fillId="0" borderId="21" xfId="0" applyNumberFormat="1" applyFont="1" applyFill="1" applyBorder="1" applyAlignment="1">
      <alignment horizontal="center" vertical="center"/>
    </xf>
    <xf numFmtId="165" fontId="25" fillId="0" borderId="2" xfId="0" applyNumberFormat="1" applyFont="1" applyFill="1" applyBorder="1" applyAlignment="1">
      <alignment horizontal="center" vertical="center"/>
    </xf>
    <xf numFmtId="165" fontId="25" fillId="0" borderId="8" xfId="0" applyNumberFormat="1" applyFont="1" applyFill="1" applyBorder="1" applyAlignment="1">
      <alignment horizontal="center" vertical="center"/>
    </xf>
    <xf numFmtId="165" fontId="25" fillId="0" borderId="22" xfId="0" applyNumberFormat="1" applyFont="1" applyFill="1" applyBorder="1" applyAlignment="1">
      <alignment horizontal="center" vertical="center"/>
    </xf>
    <xf numFmtId="1" fontId="5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2" fillId="2" borderId="1" xfId="0" applyFont="1" applyFill="1" applyBorder="1" applyAlignment="1" applyProtection="1">
      <alignment horizontal="center" vertical="center" wrapText="1"/>
      <protection locked="0"/>
    </xf>
    <xf numFmtId="1" fontId="53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" fontId="5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2" fillId="2" borderId="2" xfId="0" applyFont="1" applyFill="1" applyBorder="1" applyAlignment="1" applyProtection="1">
      <alignment horizontal="center" vertical="center" wrapText="1"/>
      <protection locked="0"/>
    </xf>
    <xf numFmtId="164" fontId="54" fillId="0" borderId="15" xfId="0" applyFont="1" applyBorder="1" applyAlignment="1" applyProtection="1">
      <alignment horizontal="center" vertical="center"/>
      <protection locked="0"/>
    </xf>
    <xf numFmtId="164" fontId="55" fillId="0" borderId="5" xfId="0" applyFont="1" applyFill="1" applyBorder="1" applyAlignment="1" applyProtection="1">
      <alignment horizontal="center" vertical="center" wrapText="1"/>
      <protection locked="0"/>
    </xf>
    <xf numFmtId="164" fontId="55" fillId="0" borderId="6" xfId="0" applyFont="1" applyFill="1" applyBorder="1" applyAlignment="1" applyProtection="1">
      <alignment horizontal="center" vertical="center" wrapText="1"/>
      <protection locked="0"/>
    </xf>
    <xf numFmtId="164" fontId="55" fillId="0" borderId="4" xfId="0" applyFont="1" applyFill="1" applyBorder="1" applyAlignment="1" applyProtection="1">
      <alignment horizontal="center" vertical="center" wrapText="1"/>
      <protection locked="0"/>
    </xf>
    <xf numFmtId="164" fontId="16" fillId="0" borderId="5" xfId="0" applyFont="1" applyFill="1" applyBorder="1" applyAlignment="1" applyProtection="1">
      <alignment horizontal="center" vertical="center" wrapText="1"/>
      <protection locked="0"/>
    </xf>
    <xf numFmtId="164" fontId="8" fillId="2" borderId="10" xfId="0" applyFont="1" applyFill="1" applyBorder="1" applyAlignment="1" applyProtection="1">
      <alignment horizontal="center" vertical="center" wrapText="1"/>
      <protection locked="0"/>
    </xf>
    <xf numFmtId="1" fontId="56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52" fillId="2" borderId="11" xfId="0" applyFont="1" applyFill="1" applyBorder="1" applyAlignment="1" applyProtection="1">
      <alignment horizontal="center" vertical="center" wrapText="1"/>
      <protection locked="0"/>
    </xf>
    <xf numFmtId="1" fontId="55" fillId="0" borderId="8" xfId="0" applyNumberFormat="1" applyFont="1" applyFill="1" applyBorder="1" applyAlignment="1" applyProtection="1">
      <alignment horizontal="centerContinuous" vertical="center"/>
      <protection locked="0"/>
    </xf>
    <xf numFmtId="1" fontId="55" fillId="0" borderId="21" xfId="0" applyNumberFormat="1" applyFont="1" applyFill="1" applyBorder="1" applyAlignment="1" applyProtection="1">
      <alignment horizontal="centerContinuous" vertical="center"/>
      <protection locked="0"/>
    </xf>
    <xf numFmtId="166" fontId="57" fillId="6" borderId="6" xfId="0" applyNumberFormat="1" applyFont="1" applyFill="1" applyBorder="1" applyAlignment="1">
      <alignment horizontal="centerContinuous" vertical="center"/>
    </xf>
    <xf numFmtId="49" fontId="8" fillId="2" borderId="21" xfId="0" applyNumberFormat="1" applyFont="1" applyFill="1" applyBorder="1" applyAlignment="1" applyProtection="1">
      <alignment horizontal="center" vertical="center"/>
      <protection locked="0"/>
    </xf>
    <xf numFmtId="1" fontId="54" fillId="0" borderId="6" xfId="0" applyNumberFormat="1" applyFont="1" applyFill="1" applyBorder="1" applyAlignment="1" applyProtection="1">
      <alignment horizontal="centerContinuous" vertical="center"/>
      <protection locked="0"/>
    </xf>
    <xf numFmtId="1" fontId="56" fillId="0" borderId="2" xfId="0" applyNumberFormat="1" applyFont="1" applyFill="1" applyBorder="1" applyAlignment="1">
      <alignment horizontal="centerContinuous" vertical="center"/>
    </xf>
    <xf numFmtId="164" fontId="58" fillId="2" borderId="7" xfId="0" applyFont="1" applyFill="1" applyBorder="1" applyAlignment="1" applyProtection="1">
      <alignment horizontal="center" vertical="center"/>
      <protection locked="0"/>
    </xf>
    <xf numFmtId="1" fontId="56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59" fillId="0" borderId="15" xfId="0" applyFont="1" applyBorder="1" applyAlignment="1" applyProtection="1">
      <alignment horizontal="left" vertical="center" wrapText="1"/>
      <protection locked="0"/>
    </xf>
    <xf numFmtId="165" fontId="60" fillId="0" borderId="15" xfId="0" applyNumberFormat="1" applyFont="1" applyFill="1" applyBorder="1" applyAlignment="1">
      <alignment vertical="center"/>
    </xf>
    <xf numFmtId="165" fontId="60" fillId="0" borderId="0" xfId="0" applyNumberFormat="1" applyFont="1" applyFill="1" applyBorder="1" applyAlignment="1">
      <alignment vertical="center"/>
    </xf>
    <xf numFmtId="165" fontId="60" fillId="0" borderId="3" xfId="0" applyNumberFormat="1" applyFont="1" applyFill="1" applyBorder="1" applyAlignment="1">
      <alignment vertical="center"/>
    </xf>
    <xf numFmtId="165" fontId="60" fillId="0" borderId="9" xfId="0" applyNumberFormat="1" applyFont="1" applyFill="1" applyBorder="1" applyAlignment="1">
      <alignment vertical="center"/>
    </xf>
    <xf numFmtId="165" fontId="60" fillId="0" borderId="1" xfId="0" applyNumberFormat="1" applyFont="1" applyFill="1" applyBorder="1" applyAlignment="1">
      <alignment vertical="center"/>
    </xf>
    <xf numFmtId="165" fontId="61" fillId="2" borderId="23" xfId="0" applyNumberFormat="1" applyFont="1" applyFill="1" applyBorder="1" applyAlignment="1">
      <alignment vertical="center"/>
    </xf>
    <xf numFmtId="165" fontId="61" fillId="0" borderId="23" xfId="0" applyNumberFormat="1" applyFont="1" applyFill="1" applyBorder="1" applyAlignment="1">
      <alignment vertical="center"/>
    </xf>
    <xf numFmtId="165" fontId="61" fillId="0" borderId="1" xfId="0" applyNumberFormat="1" applyFont="1" applyFill="1" applyBorder="1" applyAlignment="1">
      <alignment vertical="center"/>
    </xf>
    <xf numFmtId="165" fontId="61" fillId="0" borderId="9" xfId="0" applyNumberFormat="1" applyFont="1" applyFill="1" applyBorder="1" applyAlignment="1">
      <alignment vertical="center"/>
    </xf>
    <xf numFmtId="165" fontId="62" fillId="0" borderId="3" xfId="0" applyNumberFormat="1" applyFont="1" applyFill="1" applyBorder="1" applyAlignment="1">
      <alignment vertical="center"/>
    </xf>
    <xf numFmtId="165" fontId="62" fillId="0" borderId="23" xfId="0" applyNumberFormat="1" applyFont="1" applyFill="1" applyBorder="1" applyAlignment="1">
      <alignment vertical="center"/>
    </xf>
    <xf numFmtId="165" fontId="62" fillId="0" borderId="1" xfId="0" applyNumberFormat="1" applyFont="1" applyFill="1" applyBorder="1" applyAlignment="1">
      <alignment vertical="center"/>
    </xf>
    <xf numFmtId="165" fontId="62" fillId="0" borderId="9" xfId="0" applyNumberFormat="1" applyFont="1" applyFill="1" applyBorder="1" applyAlignment="1">
      <alignment vertical="center"/>
    </xf>
    <xf numFmtId="165" fontId="63" fillId="2" borderId="0" xfId="0" applyNumberFormat="1" applyFont="1" applyFill="1" applyBorder="1" applyAlignment="1">
      <alignment vertical="center"/>
    </xf>
    <xf numFmtId="165" fontId="61" fillId="0" borderId="3" xfId="0" applyNumberFormat="1" applyFont="1" applyFill="1" applyBorder="1" applyAlignment="1">
      <alignment vertical="center"/>
    </xf>
    <xf numFmtId="164" fontId="14" fillId="7" borderId="6" xfId="0" applyFont="1" applyFill="1" applyBorder="1" applyAlignment="1" applyProtection="1">
      <alignment horizontal="left" vertical="center" wrapText="1"/>
      <protection locked="0"/>
    </xf>
    <xf numFmtId="165" fontId="64" fillId="7" borderId="6" xfId="0" applyNumberFormat="1" applyFont="1" applyFill="1" applyBorder="1" applyAlignment="1">
      <alignment vertical="center"/>
    </xf>
    <xf numFmtId="165" fontId="64" fillId="7" borderId="7" xfId="0" applyNumberFormat="1" applyFont="1" applyFill="1" applyBorder="1" applyAlignment="1">
      <alignment vertical="center"/>
    </xf>
    <xf numFmtId="165" fontId="64" fillId="7" borderId="5" xfId="0" applyNumberFormat="1" applyFont="1" applyFill="1" applyBorder="1" applyAlignment="1">
      <alignment vertical="center"/>
    </xf>
    <xf numFmtId="165" fontId="64" fillId="7" borderId="4" xfId="0" applyNumberFormat="1" applyFont="1" applyFill="1" applyBorder="1" applyAlignment="1">
      <alignment vertical="center"/>
    </xf>
    <xf numFmtId="165" fontId="64" fillId="0" borderId="0" xfId="0" applyNumberFormat="1" applyFont="1" applyFill="1" applyBorder="1" applyAlignment="1">
      <alignment vertical="center"/>
    </xf>
    <xf numFmtId="165" fontId="64" fillId="0" borderId="10" xfId="0" applyNumberFormat="1" applyFont="1" applyFill="1" applyBorder="1" applyAlignment="1">
      <alignment vertical="center"/>
    </xf>
    <xf numFmtId="165" fontId="64" fillId="0" borderId="11" xfId="0" applyNumberFormat="1" applyFont="1" applyFill="1" applyBorder="1" applyAlignment="1">
      <alignment vertical="center"/>
    </xf>
    <xf numFmtId="165" fontId="64" fillId="0" borderId="15" xfId="0" applyNumberFormat="1" applyFont="1" applyFill="1" applyBorder="1" applyAlignment="1">
      <alignment vertical="center"/>
    </xf>
    <xf numFmtId="165" fontId="65" fillId="0" borderId="10" xfId="0" applyNumberFormat="1" applyFont="1" applyFill="1" applyBorder="1" applyAlignment="1">
      <alignment vertical="center"/>
    </xf>
    <xf numFmtId="165" fontId="65" fillId="0" borderId="15" xfId="0" applyNumberFormat="1" applyFont="1" applyFill="1" applyBorder="1" applyAlignment="1">
      <alignment vertical="center"/>
    </xf>
    <xf numFmtId="165" fontId="65" fillId="0" borderId="0" xfId="0" applyNumberFormat="1" applyFont="1" applyFill="1" applyBorder="1" applyAlignment="1">
      <alignment vertical="center"/>
    </xf>
    <xf numFmtId="165" fontId="65" fillId="0" borderId="11" xfId="0" applyNumberFormat="1" applyFont="1" applyFill="1" applyBorder="1" applyAlignment="1">
      <alignment vertical="center"/>
    </xf>
    <xf numFmtId="165" fontId="66" fillId="0" borderId="0" xfId="0" applyNumberFormat="1" applyFont="1" applyFill="1" applyBorder="1" applyAlignment="1">
      <alignment vertical="center"/>
    </xf>
    <xf numFmtId="164" fontId="67" fillId="0" borderId="15" xfId="0" applyFont="1" applyFill="1" applyBorder="1" applyAlignment="1" applyProtection="1">
      <alignment horizontal="left" vertical="center" wrapText="1"/>
      <protection locked="0"/>
    </xf>
    <xf numFmtId="165" fontId="68" fillId="0" borderId="15" xfId="0" applyNumberFormat="1" applyFont="1" applyFill="1" applyBorder="1" applyAlignment="1">
      <alignment vertical="center"/>
    </xf>
    <xf numFmtId="165" fontId="68" fillId="0" borderId="0" xfId="0" applyNumberFormat="1" applyFont="1" applyFill="1" applyBorder="1" applyAlignment="1">
      <alignment vertical="center"/>
    </xf>
    <xf numFmtId="165" fontId="68" fillId="0" borderId="10" xfId="0" applyNumberFormat="1" applyFont="1" applyFill="1" applyBorder="1" applyAlignment="1">
      <alignment vertical="center"/>
    </xf>
    <xf numFmtId="165" fontId="68" fillId="0" borderId="11" xfId="0" applyNumberFormat="1" applyFont="1" applyFill="1" applyBorder="1" applyAlignment="1">
      <alignment vertical="center"/>
    </xf>
    <xf numFmtId="165" fontId="69" fillId="0" borderId="15" xfId="0" applyNumberFormat="1" applyFont="1" applyFill="1" applyBorder="1" applyAlignment="1">
      <alignment vertical="center"/>
    </xf>
    <xf numFmtId="165" fontId="70" fillId="0" borderId="15" xfId="0" applyNumberFormat="1" applyFont="1" applyFill="1" applyBorder="1" applyAlignment="1">
      <alignment vertical="center"/>
    </xf>
    <xf numFmtId="165" fontId="70" fillId="0" borderId="0" xfId="0" applyNumberFormat="1" applyFont="1" applyFill="1" applyBorder="1" applyAlignment="1">
      <alignment vertical="center"/>
    </xf>
    <xf numFmtId="165" fontId="70" fillId="0" borderId="11" xfId="0" applyNumberFormat="1" applyFont="1" applyFill="1" applyBorder="1" applyAlignment="1">
      <alignment vertical="center"/>
    </xf>
    <xf numFmtId="165" fontId="71" fillId="0" borderId="10" xfId="0" applyNumberFormat="1" applyFont="1" applyFill="1" applyBorder="1" applyAlignment="1">
      <alignment vertical="center"/>
    </xf>
    <xf numFmtId="165" fontId="72" fillId="0" borderId="15" xfId="0" applyNumberFormat="1" applyFont="1" applyFill="1" applyBorder="1" applyAlignment="1">
      <alignment vertical="center"/>
    </xf>
    <xf numFmtId="165" fontId="72" fillId="0" borderId="0" xfId="0" applyNumberFormat="1" applyFont="1" applyFill="1" applyBorder="1" applyAlignment="1">
      <alignment vertical="center"/>
    </xf>
    <xf numFmtId="165" fontId="72" fillId="0" borderId="11" xfId="0" applyNumberFormat="1" applyFont="1" applyFill="1" applyBorder="1" applyAlignment="1">
      <alignment vertical="center"/>
    </xf>
    <xf numFmtId="165" fontId="73" fillId="0" borderId="0" xfId="0" applyNumberFormat="1" applyFont="1" applyFill="1" applyBorder="1" applyAlignment="1">
      <alignment vertical="center"/>
    </xf>
    <xf numFmtId="165" fontId="70" fillId="0" borderId="10" xfId="0" applyNumberFormat="1" applyFont="1" applyFill="1" applyBorder="1" applyAlignment="1">
      <alignment vertical="center"/>
    </xf>
    <xf numFmtId="165" fontId="74" fillId="0" borderId="15" xfId="0" applyNumberFormat="1" applyFont="1" applyFill="1" applyBorder="1" applyAlignment="1">
      <alignment vertical="center"/>
    </xf>
    <xf numFmtId="165" fontId="74" fillId="0" borderId="0" xfId="0" applyNumberFormat="1" applyFont="1" applyFill="1" applyBorder="1" applyAlignment="1">
      <alignment vertical="center"/>
    </xf>
    <xf numFmtId="165" fontId="74" fillId="0" borderId="11" xfId="0" applyNumberFormat="1" applyFont="1" applyFill="1" applyBorder="1" applyAlignment="1">
      <alignment vertical="center"/>
    </xf>
    <xf numFmtId="164" fontId="75" fillId="0" borderId="0" xfId="0" applyFont="1" applyFill="1"/>
    <xf numFmtId="164" fontId="76" fillId="0" borderId="15" xfId="0" applyFont="1" applyFill="1" applyBorder="1" applyAlignment="1" applyProtection="1">
      <alignment horizontal="left" vertical="center" wrapText="1"/>
      <protection locked="0"/>
    </xf>
    <xf numFmtId="165" fontId="60" fillId="0" borderId="10" xfId="0" applyNumberFormat="1" applyFont="1" applyFill="1" applyBorder="1" applyAlignment="1">
      <alignment vertical="center"/>
    </xf>
    <xf numFmtId="165" fontId="60" fillId="0" borderId="11" xfId="0" applyNumberFormat="1" applyFont="1" applyFill="1" applyBorder="1" applyAlignment="1">
      <alignment vertical="center"/>
    </xf>
    <xf numFmtId="165" fontId="77" fillId="0" borderId="10" xfId="0" applyNumberFormat="1" applyFont="1" applyFill="1" applyBorder="1" applyAlignment="1">
      <alignment vertical="center"/>
    </xf>
    <xf numFmtId="165" fontId="62" fillId="0" borderId="15" xfId="0" applyNumberFormat="1" applyFont="1" applyFill="1" applyBorder="1" applyAlignment="1">
      <alignment vertical="center"/>
    </xf>
    <xf numFmtId="165" fontId="62" fillId="0" borderId="0" xfId="0" applyNumberFormat="1" applyFont="1" applyFill="1" applyBorder="1" applyAlignment="1">
      <alignment vertical="center"/>
    </xf>
    <xf numFmtId="165" fontId="62" fillId="0" borderId="11" xfId="0" applyNumberFormat="1" applyFont="1" applyFill="1" applyBorder="1" applyAlignment="1">
      <alignment vertical="center"/>
    </xf>
    <xf numFmtId="165" fontId="63" fillId="0" borderId="0" xfId="0" applyNumberFormat="1" applyFont="1" applyFill="1" applyBorder="1" applyAlignment="1">
      <alignment vertical="center"/>
    </xf>
    <xf numFmtId="165" fontId="61" fillId="0" borderId="15" xfId="0" applyNumberFormat="1" applyFont="1" applyFill="1" applyBorder="1" applyAlignment="1">
      <alignment vertical="center"/>
    </xf>
    <xf numFmtId="165" fontId="61" fillId="0" borderId="0" xfId="0" applyNumberFormat="1" applyFont="1" applyFill="1" applyBorder="1" applyAlignment="1">
      <alignment vertical="center"/>
    </xf>
    <xf numFmtId="165" fontId="61" fillId="0" borderId="11" xfId="0" applyNumberFormat="1" applyFont="1" applyFill="1" applyBorder="1" applyAlignment="1">
      <alignment vertical="center"/>
    </xf>
    <xf numFmtId="164" fontId="78" fillId="0" borderId="15" xfId="0" applyFont="1" applyFill="1" applyBorder="1" applyAlignment="1" applyProtection="1">
      <alignment horizontal="left" vertical="center" wrapText="1"/>
      <protection locked="0"/>
    </xf>
    <xf numFmtId="164" fontId="79" fillId="0" borderId="15" xfId="0" applyFont="1" applyFill="1" applyBorder="1" applyAlignment="1" applyProtection="1">
      <alignment horizontal="left" vertical="center" wrapText="1" indent="1"/>
      <protection locked="0"/>
    </xf>
    <xf numFmtId="165" fontId="74" fillId="0" borderId="10" xfId="0" applyNumberFormat="1" applyFont="1" applyFill="1" applyBorder="1" applyAlignment="1">
      <alignment vertical="center"/>
    </xf>
    <xf numFmtId="165" fontId="72" fillId="0" borderId="10" xfId="0" applyNumberFormat="1" applyFont="1" applyFill="1" applyBorder="1" applyAlignment="1">
      <alignment vertical="center"/>
    </xf>
    <xf numFmtId="165" fontId="80" fillId="0" borderId="0" xfId="0" applyNumberFormat="1" applyFont="1" applyFill="1" applyBorder="1" applyAlignment="1">
      <alignment vertical="center"/>
    </xf>
    <xf numFmtId="165" fontId="81" fillId="0" borderId="15" xfId="0" applyNumberFormat="1" applyFont="1" applyFill="1" applyBorder="1" applyAlignment="1">
      <alignment vertical="center"/>
    </xf>
    <xf numFmtId="165" fontId="81" fillId="0" borderId="0" xfId="0" applyNumberFormat="1" applyFont="1" applyFill="1" applyBorder="1" applyAlignment="1">
      <alignment vertical="center"/>
    </xf>
    <xf numFmtId="165" fontId="81" fillId="0" borderId="11" xfId="0" applyNumberFormat="1" applyFont="1" applyFill="1" applyBorder="1" applyAlignment="1">
      <alignment vertical="center"/>
    </xf>
    <xf numFmtId="165" fontId="81" fillId="0" borderId="10" xfId="0" applyNumberFormat="1" applyFont="1" applyFill="1" applyBorder="1" applyAlignment="1">
      <alignment vertical="center"/>
    </xf>
    <xf numFmtId="164" fontId="14" fillId="0" borderId="15" xfId="0" applyFont="1" applyFill="1" applyBorder="1" applyAlignment="1" applyProtection="1">
      <alignment horizontal="left" vertical="center" wrapText="1"/>
      <protection locked="0"/>
    </xf>
    <xf numFmtId="164" fontId="78" fillId="0" borderId="15" xfId="0" applyFont="1" applyBorder="1" applyAlignment="1" applyProtection="1">
      <alignment horizontal="left" vertical="center" wrapText="1"/>
      <protection locked="0"/>
    </xf>
    <xf numFmtId="165" fontId="60" fillId="2" borderId="15" xfId="0" applyNumberFormat="1" applyFont="1" applyFill="1" applyBorder="1" applyAlignment="1">
      <alignment vertical="center"/>
    </xf>
    <xf numFmtId="164" fontId="82" fillId="0" borderId="15" xfId="0" applyFont="1" applyBorder="1" applyAlignment="1" applyProtection="1">
      <alignment horizontal="left" vertical="center" wrapText="1"/>
      <protection locked="0"/>
    </xf>
    <xf numFmtId="165" fontId="77" fillId="0" borderId="15" xfId="0" applyNumberFormat="1" applyFont="1" applyFill="1" applyBorder="1" applyAlignment="1">
      <alignment vertical="center"/>
    </xf>
    <xf numFmtId="165" fontId="77" fillId="0" borderId="0" xfId="0" applyNumberFormat="1" applyFont="1" applyFill="1" applyBorder="1" applyAlignment="1">
      <alignment vertical="center"/>
    </xf>
    <xf numFmtId="165" fontId="77" fillId="0" borderId="11" xfId="0" applyNumberFormat="1" applyFont="1" applyFill="1" applyBorder="1" applyAlignment="1">
      <alignment vertical="center"/>
    </xf>
    <xf numFmtId="165" fontId="83" fillId="2" borderId="15" xfId="0" applyNumberFormat="1" applyFont="1" applyFill="1" applyBorder="1" applyAlignment="1">
      <alignment vertical="center"/>
    </xf>
    <xf numFmtId="165" fontId="84" fillId="2" borderId="0" xfId="0" applyNumberFormat="1" applyFont="1" applyFill="1" applyBorder="1" applyAlignment="1">
      <alignment vertical="center"/>
    </xf>
    <xf numFmtId="165" fontId="83" fillId="0" borderId="10" xfId="0" applyNumberFormat="1" applyFont="1" applyFill="1" applyBorder="1" applyAlignment="1">
      <alignment vertical="center"/>
    </xf>
    <xf numFmtId="164" fontId="85" fillId="0" borderId="0" xfId="0" applyFont="1"/>
    <xf numFmtId="164" fontId="14" fillId="0" borderId="15" xfId="0" applyFont="1" applyBorder="1" applyAlignment="1" applyProtection="1">
      <alignment horizontal="left" vertical="center" wrapText="1"/>
      <protection locked="0"/>
    </xf>
    <xf numFmtId="164" fontId="78" fillId="0" borderId="21" xfId="0" applyFont="1" applyBorder="1" applyAlignment="1" applyProtection="1">
      <alignment horizontal="left" vertical="center" wrapText="1"/>
      <protection locked="0"/>
    </xf>
    <xf numFmtId="165" fontId="60" fillId="0" borderId="21" xfId="0" applyNumberFormat="1" applyFont="1" applyFill="1" applyBorder="1" applyAlignment="1">
      <alignment vertical="center"/>
    </xf>
    <xf numFmtId="165" fontId="60" fillId="0" borderId="2" xfId="0" applyNumberFormat="1" applyFont="1" applyFill="1" applyBorder="1" applyAlignment="1">
      <alignment vertical="center"/>
    </xf>
    <xf numFmtId="165" fontId="60" fillId="0" borderId="8" xfId="0" applyNumberFormat="1" applyFont="1" applyFill="1" applyBorder="1" applyAlignment="1">
      <alignment vertical="center"/>
    </xf>
    <xf numFmtId="165" fontId="60" fillId="0" borderId="22" xfId="0" applyNumberFormat="1" applyFont="1" applyFill="1" applyBorder="1" applyAlignment="1">
      <alignment vertical="center"/>
    </xf>
    <xf numFmtId="165" fontId="60" fillId="2" borderId="21" xfId="0" applyNumberFormat="1" applyFont="1" applyFill="1" applyBorder="1" applyAlignment="1">
      <alignment vertical="center"/>
    </xf>
    <xf numFmtId="165" fontId="77" fillId="0" borderId="8" xfId="0" applyNumberFormat="1" applyFont="1" applyFill="1" applyBorder="1" applyAlignment="1">
      <alignment vertical="center"/>
    </xf>
    <xf numFmtId="165" fontId="77" fillId="0" borderId="21" xfId="0" applyNumberFormat="1" applyFont="1" applyFill="1" applyBorder="1" applyAlignment="1">
      <alignment vertical="center"/>
    </xf>
    <xf numFmtId="165" fontId="86" fillId="0" borderId="2" xfId="0" applyNumberFormat="1" applyFont="1" applyFill="1" applyBorder="1" applyAlignment="1">
      <alignment vertical="center"/>
    </xf>
    <xf numFmtId="165" fontId="86" fillId="0" borderId="22" xfId="0" applyNumberFormat="1" applyFont="1" applyFill="1" applyBorder="1" applyAlignment="1">
      <alignment vertical="center"/>
    </xf>
    <xf numFmtId="165" fontId="63" fillId="2" borderId="2" xfId="0" applyNumberFormat="1" applyFont="1" applyFill="1" applyBorder="1" applyAlignment="1">
      <alignment vertical="center"/>
    </xf>
    <xf numFmtId="164" fontId="3" fillId="0" borderId="2" xfId="0" applyFont="1" applyBorder="1"/>
    <xf numFmtId="164" fontId="52" fillId="5" borderId="15" xfId="0" applyFont="1" applyFill="1" applyBorder="1" applyAlignment="1" applyProtection="1">
      <alignment horizontal="left" vertical="center" wrapText="1"/>
      <protection locked="0"/>
    </xf>
    <xf numFmtId="165" fontId="63" fillId="5" borderId="23" xfId="0" applyNumberFormat="1" applyFont="1" applyFill="1" applyBorder="1" applyAlignment="1">
      <alignment vertical="center"/>
    </xf>
    <xf numFmtId="165" fontId="60" fillId="5" borderId="1" xfId="0" applyNumberFormat="1" applyFont="1" applyFill="1" applyBorder="1" applyAlignment="1">
      <alignment vertical="center"/>
    </xf>
    <xf numFmtId="165" fontId="60" fillId="5" borderId="3" xfId="0" applyNumberFormat="1" applyFont="1" applyFill="1" applyBorder="1" applyAlignment="1">
      <alignment vertical="center"/>
    </xf>
    <xf numFmtId="165" fontId="87" fillId="5" borderId="3" xfId="0" applyNumberFormat="1" applyFont="1" applyFill="1" applyBorder="1" applyAlignment="1">
      <alignment vertical="center"/>
    </xf>
    <xf numFmtId="165" fontId="87" fillId="5" borderId="9" xfId="0" applyNumberFormat="1" applyFont="1" applyFill="1" applyBorder="1" applyAlignment="1">
      <alignment vertical="center"/>
    </xf>
    <xf numFmtId="165" fontId="87" fillId="5" borderId="1" xfId="0" applyNumberFormat="1" applyFont="1" applyFill="1" applyBorder="1" applyAlignment="1">
      <alignment vertical="center"/>
    </xf>
    <xf numFmtId="165" fontId="64" fillId="5" borderId="15" xfId="0" applyNumberFormat="1" applyFont="1" applyFill="1" applyBorder="1" applyAlignment="1">
      <alignment vertical="center"/>
    </xf>
    <xf numFmtId="164" fontId="88" fillId="5" borderId="15" xfId="0" applyFont="1" applyFill="1" applyBorder="1"/>
    <xf numFmtId="164" fontId="89" fillId="5" borderId="0" xfId="0" applyFont="1" applyFill="1" applyBorder="1"/>
    <xf numFmtId="164" fontId="89" fillId="5" borderId="11" xfId="0" applyFont="1" applyFill="1" applyBorder="1"/>
    <xf numFmtId="165" fontId="77" fillId="5" borderId="10" xfId="0" applyNumberFormat="1" applyFont="1" applyFill="1" applyBorder="1" applyAlignment="1">
      <alignment vertical="center"/>
    </xf>
    <xf numFmtId="165" fontId="90" fillId="5" borderId="0" xfId="0" applyNumberFormat="1" applyFont="1" applyFill="1" applyAlignment="1">
      <alignment vertical="center"/>
    </xf>
    <xf numFmtId="165" fontId="65" fillId="5" borderId="10" xfId="0" applyNumberFormat="1" applyFont="1" applyFill="1" applyBorder="1" applyAlignment="1">
      <alignment vertical="center"/>
    </xf>
    <xf numFmtId="165" fontId="91" fillId="5" borderId="0" xfId="0" applyNumberFormat="1" applyFont="1" applyFill="1" applyBorder="1" applyAlignment="1">
      <alignment vertical="center"/>
    </xf>
    <xf numFmtId="164" fontId="88" fillId="5" borderId="0" xfId="0" applyFont="1" applyFill="1" applyBorder="1"/>
    <xf numFmtId="165" fontId="60" fillId="5" borderId="10" xfId="0" applyNumberFormat="1" applyFont="1" applyFill="1" applyBorder="1" applyAlignment="1">
      <alignment vertical="center"/>
    </xf>
    <xf numFmtId="165" fontId="92" fillId="5" borderId="10" xfId="0" applyNumberFormat="1" applyFont="1" applyFill="1" applyBorder="1" applyAlignment="1">
      <alignment vertical="center"/>
    </xf>
    <xf numFmtId="164" fontId="3" fillId="5" borderId="0" xfId="0" applyFont="1" applyFill="1" applyBorder="1"/>
    <xf numFmtId="164" fontId="93" fillId="0" borderId="15" xfId="0" applyFont="1" applyFill="1" applyBorder="1" applyAlignment="1" applyProtection="1">
      <alignment horizontal="left" vertical="center" wrapText="1"/>
      <protection locked="0"/>
    </xf>
    <xf numFmtId="165" fontId="63" fillId="0" borderId="15" xfId="0" applyNumberFormat="1" applyFont="1" applyFill="1" applyBorder="1" applyAlignment="1">
      <alignment vertical="center"/>
    </xf>
    <xf numFmtId="165" fontId="69" fillId="0" borderId="10" xfId="0" applyNumberFormat="1" applyFont="1" applyFill="1" applyBorder="1" applyAlignment="1">
      <alignment vertical="center"/>
    </xf>
    <xf numFmtId="165" fontId="69" fillId="0" borderId="11" xfId="0" applyNumberFormat="1" applyFont="1" applyFill="1" applyBorder="1" applyAlignment="1">
      <alignment vertical="center"/>
    </xf>
    <xf numFmtId="165" fontId="69" fillId="0" borderId="0" xfId="0" applyNumberFormat="1" applyFont="1" applyFill="1" applyBorder="1" applyAlignment="1">
      <alignment vertical="center"/>
    </xf>
    <xf numFmtId="165" fontId="94" fillId="0" borderId="11" xfId="0" applyNumberFormat="1" applyFont="1" applyFill="1" applyBorder="1" applyAlignment="1">
      <alignment vertical="center"/>
    </xf>
    <xf numFmtId="165" fontId="69" fillId="2" borderId="15" xfId="0" applyNumberFormat="1" applyFont="1" applyFill="1" applyBorder="1" applyAlignment="1">
      <alignment vertical="center"/>
    </xf>
    <xf numFmtId="165" fontId="86" fillId="0" borderId="0" xfId="0" applyNumberFormat="1" applyFont="1" applyFill="1" applyBorder="1" applyAlignment="1">
      <alignment vertical="center"/>
    </xf>
    <xf numFmtId="165" fontId="86" fillId="0" borderId="11" xfId="0" applyNumberFormat="1" applyFont="1" applyFill="1" applyBorder="1" applyAlignment="1">
      <alignment vertical="center"/>
    </xf>
    <xf numFmtId="165" fontId="95" fillId="0" borderId="0" xfId="0" applyNumberFormat="1" applyFont="1" applyFill="1" applyAlignment="1">
      <alignment vertical="center"/>
    </xf>
    <xf numFmtId="165" fontId="96" fillId="0" borderId="10" xfId="0" applyNumberFormat="1" applyFont="1" applyFill="1" applyBorder="1" applyAlignment="1">
      <alignment vertical="center"/>
    </xf>
    <xf numFmtId="165" fontId="97" fillId="2" borderId="0" xfId="0" applyNumberFormat="1" applyFont="1" applyFill="1" applyBorder="1" applyAlignment="1">
      <alignment vertical="center"/>
    </xf>
    <xf numFmtId="165" fontId="98" fillId="0" borderId="10" xfId="0" applyNumberFormat="1" applyFont="1" applyFill="1" applyBorder="1" applyAlignment="1">
      <alignment vertical="center"/>
    </xf>
    <xf numFmtId="164" fontId="99" fillId="0" borderId="15" xfId="0" applyFont="1" applyFill="1" applyBorder="1" applyAlignment="1" applyProtection="1">
      <alignment horizontal="left" vertical="center" wrapText="1"/>
      <protection locked="0"/>
    </xf>
    <xf numFmtId="165" fontId="63" fillId="0" borderId="21" xfId="0" applyNumberFormat="1" applyFont="1" applyFill="1" applyBorder="1" applyAlignment="1">
      <alignment vertical="center"/>
    </xf>
    <xf numFmtId="165" fontId="70" fillId="0" borderId="2" xfId="0" applyNumberFormat="1" applyFont="1" applyFill="1" applyBorder="1" applyAlignment="1">
      <alignment vertical="center"/>
    </xf>
    <xf numFmtId="165" fontId="70" fillId="0" borderId="8" xfId="0" applyNumberFormat="1" applyFont="1" applyFill="1" applyBorder="1" applyAlignment="1">
      <alignment vertical="center"/>
    </xf>
    <xf numFmtId="165" fontId="74" fillId="0" borderId="8" xfId="0" applyNumberFormat="1" applyFont="1" applyFill="1" applyBorder="1" applyAlignment="1">
      <alignment vertical="center"/>
    </xf>
    <xf numFmtId="165" fontId="74" fillId="0" borderId="22" xfId="0" applyNumberFormat="1" applyFont="1" applyFill="1" applyBorder="1" applyAlignment="1">
      <alignment vertical="center"/>
    </xf>
    <xf numFmtId="165" fontId="74" fillId="0" borderId="2" xfId="0" applyNumberFormat="1" applyFont="1" applyFill="1" applyBorder="1" applyAlignment="1">
      <alignment vertical="center"/>
    </xf>
    <xf numFmtId="165" fontId="101" fillId="0" borderId="22" xfId="0" applyNumberFormat="1" applyFont="1" applyFill="1" applyBorder="1" applyAlignment="1">
      <alignment vertical="center"/>
    </xf>
    <xf numFmtId="165" fontId="70" fillId="2" borderId="15" xfId="0" applyNumberFormat="1" applyFont="1" applyFill="1" applyBorder="1" applyAlignment="1">
      <alignment vertical="center"/>
    </xf>
    <xf numFmtId="165" fontId="102" fillId="0" borderId="0" xfId="0" applyNumberFormat="1" applyFont="1" applyFill="1" applyAlignment="1">
      <alignment vertical="center"/>
    </xf>
    <xf numFmtId="165" fontId="80" fillId="2" borderId="0" xfId="0" applyNumberFormat="1" applyFont="1" applyFill="1" applyBorder="1" applyAlignment="1">
      <alignment vertical="center"/>
    </xf>
    <xf numFmtId="165" fontId="103" fillId="0" borderId="10" xfId="0" applyNumberFormat="1" applyFont="1" applyFill="1" applyBorder="1" applyAlignment="1">
      <alignment vertical="center"/>
    </xf>
    <xf numFmtId="165" fontId="55" fillId="8" borderId="24" xfId="0" applyNumberFormat="1" applyFont="1" applyFill="1" applyBorder="1" applyAlignment="1" applyProtection="1">
      <alignment horizontal="left" vertical="center"/>
      <protection locked="0"/>
    </xf>
    <xf numFmtId="165" fontId="91" fillId="8" borderId="24" xfId="0" applyNumberFormat="1" applyFont="1" applyFill="1" applyBorder="1" applyAlignment="1">
      <alignment vertical="center"/>
    </xf>
    <xf numFmtId="165" fontId="87" fillId="8" borderId="25" xfId="0" applyNumberFormat="1" applyFont="1" applyFill="1" applyBorder="1" applyAlignment="1">
      <alignment vertical="center"/>
    </xf>
    <xf numFmtId="165" fontId="87" fillId="8" borderId="26" xfId="0" applyNumberFormat="1" applyFont="1" applyFill="1" applyBorder="1" applyAlignment="1">
      <alignment vertical="center"/>
    </xf>
    <xf numFmtId="165" fontId="87" fillId="8" borderId="27" xfId="0" applyNumberFormat="1" applyFont="1" applyFill="1" applyBorder="1" applyAlignment="1">
      <alignment vertical="center"/>
    </xf>
    <xf numFmtId="165" fontId="91" fillId="8" borderId="19" xfId="0" applyNumberFormat="1" applyFont="1" applyFill="1" applyBorder="1" applyAlignment="1">
      <alignment vertical="center"/>
    </xf>
    <xf numFmtId="165" fontId="87" fillId="8" borderId="19" xfId="0" applyNumberFormat="1" applyFont="1" applyFill="1" applyBorder="1" applyAlignment="1">
      <alignment vertical="center"/>
    </xf>
    <xf numFmtId="165" fontId="87" fillId="8" borderId="17" xfId="0" applyNumberFormat="1" applyFont="1" applyFill="1" applyBorder="1" applyAlignment="1">
      <alignment vertical="center"/>
    </xf>
    <xf numFmtId="165" fontId="87" fillId="8" borderId="20" xfId="0" applyNumberFormat="1" applyFont="1" applyFill="1" applyBorder="1" applyAlignment="1">
      <alignment vertical="center"/>
    </xf>
    <xf numFmtId="165" fontId="87" fillId="8" borderId="28" xfId="0" applyNumberFormat="1" applyFont="1" applyFill="1" applyBorder="1" applyAlignment="1">
      <alignment vertical="center"/>
    </xf>
    <xf numFmtId="165" fontId="87" fillId="8" borderId="29" xfId="0" applyNumberFormat="1" applyFont="1" applyFill="1" applyBorder="1" applyAlignment="1">
      <alignment vertical="center"/>
    </xf>
    <xf numFmtId="165" fontId="87" fillId="8" borderId="30" xfId="0" applyNumberFormat="1" applyFont="1" applyFill="1" applyBorder="1" applyAlignment="1">
      <alignment vertical="center"/>
    </xf>
    <xf numFmtId="165" fontId="65" fillId="8" borderId="31" xfId="0" applyNumberFormat="1" applyFont="1" applyFill="1" applyBorder="1" applyAlignment="1">
      <alignment vertical="center"/>
    </xf>
    <xf numFmtId="165" fontId="104" fillId="8" borderId="29" xfId="0" applyNumberFormat="1" applyFont="1" applyFill="1" applyBorder="1" applyAlignment="1">
      <alignment vertical="center"/>
    </xf>
    <xf numFmtId="165" fontId="105" fillId="8" borderId="29" xfId="0" applyNumberFormat="1" applyFont="1" applyFill="1" applyBorder="1" applyAlignment="1">
      <alignment vertical="center"/>
    </xf>
    <xf numFmtId="165" fontId="104" fillId="8" borderId="31" xfId="0" applyNumberFormat="1" applyFont="1" applyFill="1" applyBorder="1" applyAlignment="1">
      <alignment vertical="center"/>
    </xf>
    <xf numFmtId="165" fontId="91" fillId="8" borderId="29" xfId="0" applyNumberFormat="1" applyFont="1" applyFill="1" applyBorder="1" applyAlignment="1">
      <alignment vertical="center"/>
    </xf>
    <xf numFmtId="165" fontId="64" fillId="8" borderId="31" xfId="0" applyNumberFormat="1" applyFont="1" applyFill="1" applyBorder="1" applyAlignment="1">
      <alignment vertical="center"/>
    </xf>
    <xf numFmtId="165" fontId="87" fillId="8" borderId="31" xfId="0" applyNumberFormat="1" applyFont="1" applyFill="1" applyBorder="1" applyAlignment="1">
      <alignment vertical="center"/>
    </xf>
    <xf numFmtId="164" fontId="3" fillId="8" borderId="29" xfId="0" applyFont="1" applyFill="1" applyBorder="1"/>
    <xf numFmtId="164" fontId="3" fillId="0" borderId="15" xfId="0" applyFont="1" applyFill="1" applyBorder="1"/>
    <xf numFmtId="164" fontId="88" fillId="0" borderId="0" xfId="0" applyFont="1" applyFill="1" applyBorder="1"/>
    <xf numFmtId="164" fontId="88" fillId="0" borderId="10" xfId="0" applyFont="1" applyFill="1" applyBorder="1"/>
    <xf numFmtId="164" fontId="88" fillId="0" borderId="11" xfId="0" applyFont="1" applyFill="1" applyBorder="1"/>
    <xf numFmtId="164" fontId="88" fillId="2" borderId="0" xfId="0" applyFont="1" applyFill="1"/>
    <xf numFmtId="164" fontId="88" fillId="0" borderId="0" xfId="0" applyFont="1" applyFill="1"/>
    <xf numFmtId="164" fontId="89" fillId="0" borderId="0" xfId="0" applyFont="1" applyFill="1"/>
    <xf numFmtId="164" fontId="106" fillId="0" borderId="0" xfId="0" applyFont="1"/>
    <xf numFmtId="164" fontId="89" fillId="0" borderId="0" xfId="0" applyFont="1"/>
    <xf numFmtId="164" fontId="88" fillId="0" borderId="0" xfId="0" applyFont="1"/>
    <xf numFmtId="165" fontId="55" fillId="8" borderId="2" xfId="0" applyNumberFormat="1" applyFont="1" applyFill="1" applyBorder="1" applyAlignment="1" applyProtection="1">
      <alignment horizontal="left" vertical="center"/>
      <protection locked="0"/>
    </xf>
    <xf numFmtId="165" fontId="91" fillId="8" borderId="21" xfId="0" applyNumberFormat="1" applyFont="1" applyFill="1" applyBorder="1" applyAlignment="1">
      <alignment vertical="center"/>
    </xf>
    <xf numFmtId="165" fontId="107" fillId="8" borderId="2" xfId="0" applyNumberFormat="1" applyFont="1" applyFill="1" applyBorder="1" applyAlignment="1">
      <alignment vertical="center"/>
    </xf>
    <xf numFmtId="165" fontId="87" fillId="8" borderId="2" xfId="0" applyNumberFormat="1" applyFont="1" applyFill="1" applyBorder="1" applyAlignment="1">
      <alignment vertical="center"/>
    </xf>
    <xf numFmtId="165" fontId="69" fillId="8" borderId="2" xfId="0" applyNumberFormat="1" applyFont="1" applyFill="1" applyBorder="1" applyAlignment="1">
      <alignment vertical="center"/>
    </xf>
    <xf numFmtId="165" fontId="87" fillId="8" borderId="8" xfId="0" applyNumberFormat="1" applyFont="1" applyFill="1" applyBorder="1" applyAlignment="1">
      <alignment vertical="center"/>
    </xf>
    <xf numFmtId="165" fontId="87" fillId="8" borderId="22" xfId="0" applyNumberFormat="1" applyFont="1" applyFill="1" applyBorder="1" applyAlignment="1">
      <alignment vertical="center"/>
    </xf>
    <xf numFmtId="165" fontId="91" fillId="8" borderId="2" xfId="0" applyNumberFormat="1" applyFont="1" applyFill="1" applyBorder="1" applyAlignment="1">
      <alignment vertical="center"/>
    </xf>
    <xf numFmtId="165" fontId="61" fillId="8" borderId="2" xfId="0" applyNumberFormat="1" applyFont="1" applyFill="1" applyBorder="1" applyAlignment="1">
      <alignment vertical="center"/>
    </xf>
    <xf numFmtId="165" fontId="60" fillId="8" borderId="8" xfId="0" applyNumberFormat="1" applyFont="1" applyFill="1" applyBorder="1" applyAlignment="1">
      <alignment vertical="center"/>
    </xf>
    <xf numFmtId="165" fontId="60" fillId="8" borderId="2" xfId="0" applyNumberFormat="1" applyFont="1" applyFill="1" applyBorder="1" applyAlignment="1">
      <alignment vertical="center"/>
    </xf>
    <xf numFmtId="165" fontId="60" fillId="8" borderId="22" xfId="0" applyNumberFormat="1" applyFont="1" applyFill="1" applyBorder="1" applyAlignment="1">
      <alignment vertical="center"/>
    </xf>
    <xf numFmtId="165" fontId="60" fillId="8" borderId="21" xfId="0" applyNumberFormat="1" applyFont="1" applyFill="1" applyBorder="1" applyAlignment="1">
      <alignment vertical="center"/>
    </xf>
    <xf numFmtId="165" fontId="65" fillId="8" borderId="21" xfId="0" applyNumberFormat="1" applyFont="1" applyFill="1" applyBorder="1" applyAlignment="1">
      <alignment vertical="center"/>
    </xf>
    <xf numFmtId="165" fontId="65" fillId="8" borderId="2" xfId="0" applyNumberFormat="1" applyFont="1" applyFill="1" applyBorder="1" applyAlignment="1">
      <alignment vertical="center"/>
    </xf>
    <xf numFmtId="165" fontId="65" fillId="8" borderId="22" xfId="0" applyNumberFormat="1" applyFont="1" applyFill="1" applyBorder="1" applyAlignment="1">
      <alignment vertical="center"/>
    </xf>
    <xf numFmtId="165" fontId="65" fillId="8" borderId="8" xfId="0" applyNumberFormat="1" applyFont="1" applyFill="1" applyBorder="1" applyAlignment="1">
      <alignment vertical="center"/>
    </xf>
    <xf numFmtId="165" fontId="108" fillId="8" borderId="21" xfId="0" applyNumberFormat="1" applyFont="1" applyFill="1" applyBorder="1" applyAlignment="1">
      <alignment vertical="center"/>
    </xf>
    <xf numFmtId="165" fontId="108" fillId="8" borderId="2" xfId="0" applyNumberFormat="1" applyFont="1" applyFill="1" applyBorder="1" applyAlignment="1">
      <alignment vertical="center"/>
    </xf>
    <xf numFmtId="165" fontId="108" fillId="8" borderId="22" xfId="0" applyNumberFormat="1" applyFont="1" applyFill="1" applyBorder="1" applyAlignment="1">
      <alignment vertical="center"/>
    </xf>
    <xf numFmtId="165" fontId="77" fillId="8" borderId="8" xfId="0" applyNumberFormat="1" applyFont="1" applyFill="1" applyBorder="1" applyAlignment="1">
      <alignment vertical="center"/>
    </xf>
    <xf numFmtId="165" fontId="63" fillId="8" borderId="2" xfId="0" applyNumberFormat="1" applyFont="1" applyFill="1" applyBorder="1" applyAlignment="1">
      <alignment vertical="center"/>
    </xf>
    <xf numFmtId="165" fontId="64" fillId="8" borderId="21" xfId="0" applyNumberFormat="1" applyFont="1" applyFill="1" applyBorder="1" applyAlignment="1">
      <alignment vertical="center"/>
    </xf>
    <xf numFmtId="165" fontId="64" fillId="8" borderId="2" xfId="0" applyNumberFormat="1" applyFont="1" applyFill="1" applyBorder="1" applyAlignment="1">
      <alignment vertical="center"/>
    </xf>
    <xf numFmtId="165" fontId="64" fillId="8" borderId="8" xfId="0" applyNumberFormat="1" applyFont="1" applyFill="1" applyBorder="1" applyAlignment="1">
      <alignment vertical="center"/>
    </xf>
    <xf numFmtId="164" fontId="109" fillId="8" borderId="2" xfId="0" applyFont="1" applyFill="1" applyBorder="1"/>
    <xf numFmtId="49" fontId="110" fillId="0" borderId="15" xfId="0" applyNumberFormat="1" applyFont="1" applyFill="1" applyBorder="1" applyAlignment="1" applyProtection="1">
      <alignment horizontal="left" vertical="center"/>
      <protection locked="0"/>
    </xf>
    <xf numFmtId="165" fontId="111" fillId="0" borderId="0" xfId="0" applyNumberFormat="1" applyFont="1" applyFill="1" applyBorder="1" applyAlignment="1">
      <alignment vertical="center"/>
    </xf>
    <xf numFmtId="165" fontId="108" fillId="0" borderId="15" xfId="0" applyNumberFormat="1" applyFont="1" applyFill="1" applyBorder="1" applyAlignment="1">
      <alignment vertical="center"/>
    </xf>
    <xf numFmtId="165" fontId="108" fillId="0" borderId="0" xfId="0" applyNumberFormat="1" applyFont="1" applyFill="1" applyBorder="1" applyAlignment="1">
      <alignment vertical="center"/>
    </xf>
    <xf numFmtId="165" fontId="108" fillId="0" borderId="11" xfId="0" applyNumberFormat="1" applyFont="1" applyFill="1" applyBorder="1" applyAlignment="1">
      <alignment vertical="center"/>
    </xf>
    <xf numFmtId="164" fontId="3" fillId="0" borderId="0" xfId="0" applyFont="1" applyBorder="1"/>
    <xf numFmtId="49" fontId="110" fillId="0" borderId="18" xfId="0" applyNumberFormat="1" applyFont="1" applyFill="1" applyBorder="1" applyAlignment="1" applyProtection="1">
      <alignment horizontal="left" vertical="center"/>
      <protection locked="0"/>
    </xf>
    <xf numFmtId="165" fontId="63" fillId="0" borderId="18" xfId="0" applyNumberFormat="1" applyFont="1" applyFill="1" applyBorder="1" applyAlignment="1">
      <alignment vertical="center"/>
    </xf>
    <xf numFmtId="165" fontId="111" fillId="0" borderId="19" xfId="0" applyNumberFormat="1" applyFont="1" applyFill="1" applyBorder="1" applyAlignment="1">
      <alignment vertical="center"/>
    </xf>
    <xf numFmtId="165" fontId="60" fillId="0" borderId="19" xfId="0" applyNumberFormat="1" applyFont="1" applyFill="1" applyBorder="1" applyAlignment="1">
      <alignment vertical="center"/>
    </xf>
    <xf numFmtId="165" fontId="61" fillId="0" borderId="19" xfId="0" applyNumberFormat="1" applyFont="1" applyFill="1" applyBorder="1" applyAlignment="1">
      <alignment vertical="center"/>
    </xf>
    <xf numFmtId="165" fontId="74" fillId="0" borderId="19" xfId="0" applyNumberFormat="1" applyFont="1" applyFill="1" applyBorder="1" applyAlignment="1">
      <alignment vertical="center"/>
    </xf>
    <xf numFmtId="165" fontId="60" fillId="0" borderId="17" xfId="0" applyNumberFormat="1" applyFont="1" applyFill="1" applyBorder="1" applyAlignment="1">
      <alignment vertical="center"/>
    </xf>
    <xf numFmtId="165" fontId="60" fillId="0" borderId="20" xfId="0" applyNumberFormat="1" applyFont="1" applyFill="1" applyBorder="1" applyAlignment="1">
      <alignment vertical="center"/>
    </xf>
    <xf numFmtId="165" fontId="63" fillId="0" borderId="19" xfId="0" applyNumberFormat="1" applyFont="1" applyFill="1" applyBorder="1" applyAlignment="1">
      <alignment vertical="center"/>
    </xf>
    <xf numFmtId="165" fontId="60" fillId="2" borderId="18" xfId="0" applyNumberFormat="1" applyFont="1" applyFill="1" applyBorder="1" applyAlignment="1">
      <alignment vertical="center"/>
    </xf>
    <xf numFmtId="165" fontId="62" fillId="0" borderId="18" xfId="0" applyNumberFormat="1" applyFont="1" applyFill="1" applyBorder="1" applyAlignment="1">
      <alignment vertical="center"/>
    </xf>
    <xf numFmtId="165" fontId="62" fillId="0" borderId="19" xfId="0" applyNumberFormat="1" applyFont="1" applyFill="1" applyBorder="1" applyAlignment="1">
      <alignment vertical="center"/>
    </xf>
    <xf numFmtId="165" fontId="62" fillId="0" borderId="20" xfId="0" applyNumberFormat="1" applyFont="1" applyFill="1" applyBorder="1" applyAlignment="1">
      <alignment vertical="center"/>
    </xf>
    <xf numFmtId="165" fontId="77" fillId="0" borderId="17" xfId="0" applyNumberFormat="1" applyFont="1" applyFill="1" applyBorder="1" applyAlignment="1">
      <alignment vertical="center"/>
    </xf>
    <xf numFmtId="165" fontId="77" fillId="0" borderId="18" xfId="0" applyNumberFormat="1" applyFont="1" applyFill="1" applyBorder="1" applyAlignment="1">
      <alignment vertical="center"/>
    </xf>
    <xf numFmtId="165" fontId="77" fillId="0" borderId="19" xfId="0" applyNumberFormat="1" applyFont="1" applyFill="1" applyBorder="1" applyAlignment="1">
      <alignment vertical="center"/>
    </xf>
    <xf numFmtId="165" fontId="77" fillId="0" borderId="20" xfId="0" applyNumberFormat="1" applyFont="1" applyFill="1" applyBorder="1" applyAlignment="1">
      <alignment vertical="center"/>
    </xf>
    <xf numFmtId="165" fontId="63" fillId="2" borderId="19" xfId="0" applyNumberFormat="1" applyFont="1" applyFill="1" applyBorder="1" applyAlignment="1">
      <alignment vertical="center"/>
    </xf>
    <xf numFmtId="165" fontId="60" fillId="0" borderId="18" xfId="0" applyNumberFormat="1" applyFont="1" applyFill="1" applyBorder="1" applyAlignment="1">
      <alignment vertical="center"/>
    </xf>
    <xf numFmtId="164" fontId="3" fillId="0" borderId="19" xfId="0" applyFont="1" applyBorder="1"/>
    <xf numFmtId="164" fontId="112" fillId="0" borderId="18" xfId="0" applyFont="1" applyBorder="1" applyAlignment="1" applyProtection="1">
      <alignment horizontal="left" vertical="center" wrapText="1"/>
      <protection locked="0"/>
    </xf>
    <xf numFmtId="165" fontId="113" fillId="0" borderId="18" xfId="0" applyNumberFormat="1" applyFont="1" applyFill="1" applyBorder="1" applyAlignment="1">
      <alignment vertical="center"/>
    </xf>
    <xf numFmtId="165" fontId="62" fillId="0" borderId="17" xfId="0" applyNumberFormat="1" applyFont="1" applyFill="1" applyBorder="1" applyAlignment="1">
      <alignment vertical="center"/>
    </xf>
    <xf numFmtId="165" fontId="114" fillId="0" borderId="19" xfId="0" applyNumberFormat="1" applyFont="1" applyFill="1" applyBorder="1" applyAlignment="1">
      <alignment vertical="center"/>
    </xf>
    <xf numFmtId="165" fontId="115" fillId="0" borderId="19" xfId="0" applyNumberFormat="1" applyFont="1" applyFill="1" applyBorder="1" applyAlignment="1">
      <alignment vertical="center"/>
    </xf>
    <xf numFmtId="165" fontId="116" fillId="2" borderId="18" xfId="0" applyNumberFormat="1" applyFont="1" applyFill="1" applyBorder="1" applyAlignment="1">
      <alignment vertical="center"/>
    </xf>
    <xf numFmtId="165" fontId="117" fillId="2" borderId="19" xfId="0" applyNumberFormat="1" applyFont="1" applyFill="1" applyBorder="1" applyAlignment="1">
      <alignment vertical="center"/>
    </xf>
    <xf numFmtId="165" fontId="116" fillId="0" borderId="18" xfId="0" applyNumberFormat="1" applyFont="1" applyFill="1" applyBorder="1" applyAlignment="1">
      <alignment vertical="center"/>
    </xf>
    <xf numFmtId="165" fontId="116" fillId="0" borderId="19" xfId="0" applyNumberFormat="1" applyFont="1" applyFill="1" applyBorder="1" applyAlignment="1">
      <alignment vertical="center"/>
    </xf>
    <xf numFmtId="165" fontId="116" fillId="0" borderId="17" xfId="0" applyNumberFormat="1" applyFont="1" applyFill="1" applyBorder="1" applyAlignment="1">
      <alignment vertical="center"/>
    </xf>
    <xf numFmtId="165" fontId="116" fillId="0" borderId="20" xfId="0" applyNumberFormat="1" applyFont="1" applyFill="1" applyBorder="1" applyAlignment="1">
      <alignment vertical="center"/>
    </xf>
    <xf numFmtId="164" fontId="39" fillId="0" borderId="19" xfId="0" applyFont="1" applyFill="1" applyBorder="1"/>
    <xf numFmtId="49" fontId="110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55" fillId="8" borderId="6" xfId="0" applyNumberFormat="1" applyFont="1" applyFill="1" applyBorder="1" applyAlignment="1" applyProtection="1">
      <alignment horizontal="left" vertical="center" wrapText="1"/>
      <protection locked="0"/>
    </xf>
    <xf numFmtId="165" fontId="119" fillId="8" borderId="21" xfId="0" applyNumberFormat="1" applyFont="1" applyFill="1" applyBorder="1" applyAlignment="1">
      <alignment vertical="center"/>
    </xf>
    <xf numFmtId="165" fontId="104" fillId="8" borderId="2" xfId="0" applyNumberFormat="1" applyFont="1" applyFill="1" applyBorder="1" applyAlignment="1">
      <alignment vertical="center"/>
    </xf>
    <xf numFmtId="165" fontId="96" fillId="8" borderId="2" xfId="0" applyNumberFormat="1" applyFont="1" applyFill="1" applyBorder="1" applyAlignment="1">
      <alignment vertical="center"/>
    </xf>
    <xf numFmtId="165" fontId="104" fillId="8" borderId="8" xfId="0" applyNumberFormat="1" applyFont="1" applyFill="1" applyBorder="1" applyAlignment="1">
      <alignment vertical="center"/>
    </xf>
    <xf numFmtId="165" fontId="104" fillId="8" borderId="22" xfId="0" applyNumberFormat="1" applyFont="1" applyFill="1" applyBorder="1" applyAlignment="1">
      <alignment vertical="center"/>
    </xf>
    <xf numFmtId="165" fontId="119" fillId="8" borderId="2" xfId="0" applyNumberFormat="1" applyFont="1" applyFill="1" applyBorder="1" applyAlignment="1">
      <alignment vertical="center"/>
    </xf>
    <xf numFmtId="165" fontId="61" fillId="8" borderId="6" xfId="0" applyNumberFormat="1" applyFont="1" applyFill="1" applyBorder="1" applyAlignment="1">
      <alignment vertical="center"/>
    </xf>
    <xf numFmtId="165" fontId="65" fillId="8" borderId="6" xfId="0" applyNumberFormat="1" applyFont="1" applyFill="1" applyBorder="1" applyAlignment="1">
      <alignment vertical="center"/>
    </xf>
    <xf numFmtId="165" fontId="65" fillId="8" borderId="7" xfId="0" applyNumberFormat="1" applyFont="1" applyFill="1" applyBorder="1" applyAlignment="1">
      <alignment vertical="center"/>
    </xf>
    <xf numFmtId="165" fontId="65" fillId="8" borderId="4" xfId="0" applyNumberFormat="1" applyFont="1" applyFill="1" applyBorder="1" applyAlignment="1">
      <alignment vertical="center"/>
    </xf>
    <xf numFmtId="165" fontId="65" fillId="8" borderId="5" xfId="0" applyNumberFormat="1" applyFont="1" applyFill="1" applyBorder="1" applyAlignment="1">
      <alignment vertical="center"/>
    </xf>
    <xf numFmtId="165" fontId="77" fillId="8" borderId="6" xfId="0" applyNumberFormat="1" applyFont="1" applyFill="1" applyBorder="1" applyAlignment="1">
      <alignment vertical="center"/>
    </xf>
    <xf numFmtId="165" fontId="77" fillId="8" borderId="7" xfId="0" applyNumberFormat="1" applyFont="1" applyFill="1" applyBorder="1" applyAlignment="1">
      <alignment vertical="center"/>
    </xf>
    <xf numFmtId="165" fontId="77" fillId="8" borderId="4" xfId="0" applyNumberFormat="1" applyFont="1" applyFill="1" applyBorder="1" applyAlignment="1">
      <alignment vertical="center"/>
    </xf>
    <xf numFmtId="165" fontId="62" fillId="8" borderId="5" xfId="0" applyNumberFormat="1" applyFont="1" applyFill="1" applyBorder="1" applyAlignment="1">
      <alignment vertical="center"/>
    </xf>
    <xf numFmtId="165" fontId="87" fillId="8" borderId="6" xfId="0" applyNumberFormat="1" applyFont="1" applyFill="1" applyBorder="1" applyAlignment="1">
      <alignment vertical="center"/>
    </xf>
    <xf numFmtId="165" fontId="87" fillId="8" borderId="7" xfId="0" applyNumberFormat="1" applyFont="1" applyFill="1" applyBorder="1" applyAlignment="1">
      <alignment vertical="center"/>
    </xf>
    <xf numFmtId="165" fontId="64" fillId="8" borderId="5" xfId="0" applyNumberFormat="1" applyFont="1" applyFill="1" applyBorder="1" applyAlignment="1">
      <alignment vertical="center"/>
    </xf>
    <xf numFmtId="165" fontId="60" fillId="8" borderId="6" xfId="0" applyNumberFormat="1" applyFont="1" applyFill="1" applyBorder="1" applyAlignment="1">
      <alignment vertical="center"/>
    </xf>
    <xf numFmtId="165" fontId="60" fillId="8" borderId="7" xfId="0" applyNumberFormat="1" applyFont="1" applyFill="1" applyBorder="1" applyAlignment="1">
      <alignment vertical="center"/>
    </xf>
    <xf numFmtId="165" fontId="60" fillId="8" borderId="4" xfId="0" applyNumberFormat="1" applyFont="1" applyFill="1" applyBorder="1" applyAlignment="1">
      <alignment vertical="center"/>
    </xf>
    <xf numFmtId="165" fontId="61" fillId="8" borderId="5" xfId="0" applyNumberFormat="1" applyFont="1" applyFill="1" applyBorder="1" applyAlignment="1">
      <alignment vertical="center"/>
    </xf>
    <xf numFmtId="164" fontId="3" fillId="8" borderId="7" xfId="0" applyFont="1" applyFill="1" applyBorder="1"/>
    <xf numFmtId="164" fontId="16" fillId="0" borderId="24" xfId="0" applyFont="1" applyBorder="1" applyAlignment="1" applyProtection="1">
      <alignment horizontal="left" vertical="center"/>
      <protection locked="0"/>
    </xf>
    <xf numFmtId="165" fontId="63" fillId="0" borderId="24" xfId="0" applyNumberFormat="1" applyFont="1" applyFill="1" applyBorder="1" applyAlignment="1">
      <alignment vertical="center"/>
    </xf>
    <xf numFmtId="165" fontId="60" fillId="0" borderId="25" xfId="0" applyNumberFormat="1" applyFont="1" applyFill="1" applyBorder="1" applyAlignment="1">
      <alignment vertical="center"/>
    </xf>
    <xf numFmtId="165" fontId="61" fillId="0" borderId="25" xfId="0" applyNumberFormat="1" applyFont="1" applyFill="1" applyBorder="1" applyAlignment="1">
      <alignment vertical="center"/>
    </xf>
    <xf numFmtId="165" fontId="74" fillId="0" borderId="26" xfId="0" applyNumberFormat="1" applyFont="1" applyFill="1" applyBorder="1" applyAlignment="1">
      <alignment vertical="center"/>
    </xf>
    <xf numFmtId="165" fontId="60" fillId="0" borderId="26" xfId="0" applyNumberFormat="1" applyFont="1" applyFill="1" applyBorder="1" applyAlignment="1">
      <alignment vertical="center"/>
    </xf>
    <xf numFmtId="165" fontId="60" fillId="0" borderId="27" xfId="0" applyNumberFormat="1" applyFont="1" applyFill="1" applyBorder="1" applyAlignment="1">
      <alignment vertical="center"/>
    </xf>
    <xf numFmtId="49" fontId="110" fillId="0" borderId="21" xfId="0" applyNumberFormat="1" applyFont="1" applyFill="1" applyBorder="1" applyAlignment="1" applyProtection="1">
      <alignment horizontal="left" vertical="center"/>
      <protection locked="0"/>
    </xf>
    <xf numFmtId="165" fontId="119" fillId="0" borderId="15" xfId="0" applyNumberFormat="1" applyFont="1" applyFill="1" applyBorder="1" applyAlignment="1">
      <alignment vertical="center"/>
    </xf>
    <xf numFmtId="165" fontId="104" fillId="0" borderId="0" xfId="0" applyNumberFormat="1" applyFont="1" applyFill="1" applyBorder="1" applyAlignment="1">
      <alignment vertical="center"/>
    </xf>
    <xf numFmtId="165" fontId="104" fillId="0" borderId="10" xfId="0" applyNumberFormat="1" applyFont="1" applyFill="1" applyBorder="1" applyAlignment="1">
      <alignment vertical="center"/>
    </xf>
    <xf numFmtId="165" fontId="104" fillId="0" borderId="11" xfId="0" applyNumberFormat="1" applyFont="1" applyFill="1" applyBorder="1" applyAlignment="1">
      <alignment vertical="center"/>
    </xf>
    <xf numFmtId="165" fontId="119" fillId="0" borderId="0" xfId="0" applyNumberFormat="1" applyFont="1" applyFill="1" applyBorder="1" applyAlignment="1">
      <alignment vertical="center"/>
    </xf>
    <xf numFmtId="165" fontId="61" fillId="0" borderId="10" xfId="0" applyNumberFormat="1" applyFont="1" applyFill="1" applyBorder="1" applyAlignment="1">
      <alignment vertical="center"/>
    </xf>
    <xf numFmtId="165" fontId="61" fillId="0" borderId="2" xfId="0" applyNumberFormat="1" applyFont="1" applyFill="1" applyBorder="1" applyAlignment="1">
      <alignment vertical="center"/>
    </xf>
    <xf numFmtId="165" fontId="61" fillId="0" borderId="22" xfId="0" applyNumberFormat="1" applyFont="1" applyFill="1" applyBorder="1" applyAlignment="1">
      <alignment vertical="center"/>
    </xf>
    <xf numFmtId="165" fontId="61" fillId="2" borderId="21" xfId="0" applyNumberFormat="1" applyFont="1" applyFill="1" applyBorder="1" applyAlignment="1">
      <alignment vertical="center"/>
    </xf>
    <xf numFmtId="165" fontId="65" fillId="0" borderId="21" xfId="0" applyNumberFormat="1" applyFont="1" applyFill="1" applyBorder="1" applyAlignment="1">
      <alignment vertical="center"/>
    </xf>
    <xf numFmtId="165" fontId="65" fillId="0" borderId="2" xfId="0" applyNumberFormat="1" applyFont="1" applyFill="1" applyBorder="1" applyAlignment="1">
      <alignment vertical="center"/>
    </xf>
    <xf numFmtId="165" fontId="65" fillId="0" borderId="22" xfId="0" applyNumberFormat="1" applyFont="1" applyFill="1" applyBorder="1" applyAlignment="1">
      <alignment vertical="center"/>
    </xf>
    <xf numFmtId="165" fontId="104" fillId="0" borderId="8" xfId="0" applyNumberFormat="1" applyFont="1" applyFill="1" applyBorder="1" applyAlignment="1">
      <alignment vertical="center"/>
    </xf>
    <xf numFmtId="165" fontId="77" fillId="0" borderId="2" xfId="0" applyNumberFormat="1" applyFont="1" applyFill="1" applyBorder="1" applyAlignment="1">
      <alignment vertical="center"/>
    </xf>
    <xf numFmtId="165" fontId="77" fillId="0" borderId="22" xfId="0" applyNumberFormat="1" applyFont="1" applyFill="1" applyBorder="1" applyAlignment="1">
      <alignment vertical="center"/>
    </xf>
    <xf numFmtId="165" fontId="62" fillId="0" borderId="8" xfId="0" applyNumberFormat="1" applyFont="1" applyFill="1" applyBorder="1" applyAlignment="1">
      <alignment vertical="center"/>
    </xf>
    <xf numFmtId="165" fontId="120" fillId="2" borderId="2" xfId="0" applyNumberFormat="1" applyFont="1" applyFill="1" applyBorder="1" applyAlignment="1">
      <alignment vertical="center"/>
    </xf>
    <xf numFmtId="165" fontId="87" fillId="0" borderId="21" xfId="0" applyNumberFormat="1" applyFont="1" applyFill="1" applyBorder="1" applyAlignment="1">
      <alignment vertical="center"/>
    </xf>
    <xf numFmtId="165" fontId="87" fillId="0" borderId="2" xfId="0" applyNumberFormat="1" applyFont="1" applyFill="1" applyBorder="1" applyAlignment="1">
      <alignment vertical="center"/>
    </xf>
    <xf numFmtId="165" fontId="87" fillId="0" borderId="8" xfId="0" applyNumberFormat="1" applyFont="1" applyFill="1" applyBorder="1" applyAlignment="1">
      <alignment vertical="center"/>
    </xf>
    <xf numFmtId="165" fontId="61" fillId="0" borderId="8" xfId="0" applyNumberFormat="1" applyFont="1" applyFill="1" applyBorder="1" applyAlignment="1">
      <alignment vertical="center"/>
    </xf>
    <xf numFmtId="165" fontId="55" fillId="8" borderId="6" xfId="0" applyNumberFormat="1" applyFont="1" applyFill="1" applyBorder="1" applyAlignment="1" applyProtection="1">
      <alignment horizontal="left" vertical="center"/>
      <protection locked="0"/>
    </xf>
    <xf numFmtId="165" fontId="104" fillId="8" borderId="7" xfId="0" applyNumberFormat="1" applyFont="1" applyFill="1" applyBorder="1" applyAlignment="1">
      <alignment vertical="center"/>
    </xf>
    <xf numFmtId="165" fontId="104" fillId="8" borderId="5" xfId="0" applyNumberFormat="1" applyFont="1" applyFill="1" applyBorder="1" applyAlignment="1">
      <alignment vertical="center"/>
    </xf>
    <xf numFmtId="165" fontId="104" fillId="8" borderId="4" xfId="0" applyNumberFormat="1" applyFont="1" applyFill="1" applyBorder="1" applyAlignment="1">
      <alignment vertical="center"/>
    </xf>
    <xf numFmtId="165" fontId="91" fillId="8" borderId="0" xfId="0" applyNumberFormat="1" applyFont="1" applyFill="1" applyBorder="1" applyAlignment="1">
      <alignment vertical="center"/>
    </xf>
    <xf numFmtId="165" fontId="104" fillId="8" borderId="1" xfId="0" applyNumberFormat="1" applyFont="1" applyFill="1" applyBorder="1" applyAlignment="1">
      <alignment vertical="center"/>
    </xf>
    <xf numFmtId="165" fontId="87" fillId="8" borderId="1" xfId="0" applyNumberFormat="1" applyFont="1" applyFill="1" applyBorder="1" applyAlignment="1">
      <alignment vertical="center"/>
    </xf>
    <xf numFmtId="165" fontId="87" fillId="8" borderId="3" xfId="0" applyNumberFormat="1" applyFont="1" applyFill="1" applyBorder="1" applyAlignment="1">
      <alignment vertical="center"/>
    </xf>
    <xf numFmtId="165" fontId="87" fillId="8" borderId="0" xfId="0" applyNumberFormat="1" applyFont="1" applyFill="1" applyBorder="1" applyAlignment="1">
      <alignment vertical="center"/>
    </xf>
    <xf numFmtId="165" fontId="87" fillId="8" borderId="11" xfId="0" applyNumberFormat="1" applyFont="1" applyFill="1" applyBorder="1" applyAlignment="1">
      <alignment vertical="center"/>
    </xf>
    <xf numFmtId="165" fontId="87" fillId="8" borderId="15" xfId="0" applyNumberFormat="1" applyFont="1" applyFill="1" applyBorder="1" applyAlignment="1">
      <alignment vertical="center"/>
    </xf>
    <xf numFmtId="165" fontId="65" fillId="8" borderId="15" xfId="0" applyNumberFormat="1" applyFont="1" applyFill="1" applyBorder="1" applyAlignment="1">
      <alignment vertical="center"/>
    </xf>
    <xf numFmtId="165" fontId="65" fillId="8" borderId="0" xfId="0" applyNumberFormat="1" applyFont="1" applyFill="1" applyBorder="1" applyAlignment="1">
      <alignment vertical="center"/>
    </xf>
    <xf numFmtId="165" fontId="65" fillId="8" borderId="11" xfId="0" applyNumberFormat="1" applyFont="1" applyFill="1" applyBorder="1" applyAlignment="1">
      <alignment vertical="center"/>
    </xf>
    <xf numFmtId="165" fontId="104" fillId="8" borderId="10" xfId="0" applyNumberFormat="1" applyFont="1" applyFill="1" applyBorder="1" applyAlignment="1">
      <alignment vertical="center"/>
    </xf>
    <xf numFmtId="165" fontId="104" fillId="8" borderId="15" xfId="0" applyNumberFormat="1" applyFont="1" applyFill="1" applyBorder="1" applyAlignment="1">
      <alignment vertical="center"/>
    </xf>
    <xf numFmtId="165" fontId="104" fillId="8" borderId="0" xfId="0" applyNumberFormat="1" applyFont="1" applyFill="1" applyBorder="1" applyAlignment="1">
      <alignment vertical="center"/>
    </xf>
    <xf numFmtId="165" fontId="104" fillId="8" borderId="11" xfId="0" applyNumberFormat="1" applyFont="1" applyFill="1" applyBorder="1" applyAlignment="1">
      <alignment vertical="center"/>
    </xf>
    <xf numFmtId="165" fontId="87" fillId="8" borderId="10" xfId="0" applyNumberFormat="1" applyFont="1" applyFill="1" applyBorder="1" applyAlignment="1">
      <alignment vertical="center"/>
    </xf>
    <xf numFmtId="164" fontId="109" fillId="8" borderId="0" xfId="0" applyFont="1" applyFill="1" applyBorder="1"/>
    <xf numFmtId="165" fontId="55" fillId="8" borderId="18" xfId="0" applyNumberFormat="1" applyFont="1" applyFill="1" applyBorder="1" applyAlignment="1" applyProtection="1">
      <alignment horizontal="left" vertical="center"/>
      <protection locked="0"/>
    </xf>
    <xf numFmtId="165" fontId="91" fillId="8" borderId="15" xfId="0" applyNumberFormat="1" applyFont="1" applyFill="1" applyBorder="1" applyAlignment="1">
      <alignment vertical="center"/>
    </xf>
    <xf numFmtId="165" fontId="87" fillId="8" borderId="16" xfId="0" applyNumberFormat="1" applyFont="1" applyFill="1" applyBorder="1" applyAlignment="1">
      <alignment vertical="center"/>
    </xf>
    <xf numFmtId="165" fontId="65" fillId="8" borderId="16" xfId="0" applyNumberFormat="1" applyFont="1" applyFill="1" applyBorder="1" applyAlignment="1">
      <alignment vertical="center"/>
    </xf>
    <xf numFmtId="165" fontId="65" fillId="8" borderId="13" xfId="0" applyNumberFormat="1" applyFont="1" applyFill="1" applyBorder="1" applyAlignment="1">
      <alignment vertical="center"/>
    </xf>
    <xf numFmtId="165" fontId="65" fillId="8" borderId="14" xfId="0" applyNumberFormat="1" applyFont="1" applyFill="1" applyBorder="1" applyAlignment="1">
      <alignment vertical="center"/>
    </xf>
    <xf numFmtId="165" fontId="104" fillId="8" borderId="12" xfId="0" applyNumberFormat="1" applyFont="1" applyFill="1" applyBorder="1" applyAlignment="1">
      <alignment vertical="center"/>
    </xf>
    <xf numFmtId="165" fontId="104" fillId="8" borderId="16" xfId="0" applyNumberFormat="1" applyFont="1" applyFill="1" applyBorder="1" applyAlignment="1">
      <alignment vertical="center"/>
    </xf>
    <xf numFmtId="165" fontId="104" fillId="8" borderId="13" xfId="0" applyNumberFormat="1" applyFont="1" applyFill="1" applyBorder="1" applyAlignment="1">
      <alignment vertical="center"/>
    </xf>
    <xf numFmtId="165" fontId="104" fillId="8" borderId="14" xfId="0" applyNumberFormat="1" applyFont="1" applyFill="1" applyBorder="1" applyAlignment="1">
      <alignment vertical="center"/>
    </xf>
    <xf numFmtId="165" fontId="91" fillId="8" borderId="13" xfId="0" applyNumberFormat="1" applyFont="1" applyFill="1" applyBorder="1" applyAlignment="1">
      <alignment vertical="center"/>
    </xf>
    <xf numFmtId="165" fontId="87" fillId="8" borderId="13" xfId="0" applyNumberFormat="1" applyFont="1" applyFill="1" applyBorder="1" applyAlignment="1">
      <alignment vertical="center"/>
    </xf>
    <xf numFmtId="165" fontId="87" fillId="8" borderId="12" xfId="0" applyNumberFormat="1" applyFont="1" applyFill="1" applyBorder="1" applyAlignment="1">
      <alignment vertical="center"/>
    </xf>
    <xf numFmtId="165" fontId="87" fillId="8" borderId="14" xfId="0" applyNumberFormat="1" applyFont="1" applyFill="1" applyBorder="1" applyAlignment="1">
      <alignment vertical="center"/>
    </xf>
    <xf numFmtId="164" fontId="109" fillId="8" borderId="13" xfId="0" applyFont="1" applyFill="1" applyBorder="1"/>
    <xf numFmtId="164" fontId="121" fillId="0" borderId="15" xfId="0" applyFont="1" applyBorder="1" applyAlignment="1" applyProtection="1">
      <alignment horizontal="left" vertical="center" wrapText="1"/>
      <protection locked="0"/>
    </xf>
    <xf numFmtId="165" fontId="84" fillId="0" borderId="15" xfId="0" applyNumberFormat="1" applyFont="1" applyFill="1" applyBorder="1" applyAlignment="1">
      <alignment vertical="center"/>
    </xf>
    <xf numFmtId="164" fontId="122" fillId="0" borderId="1" xfId="0" applyFont="1" applyFill="1" applyBorder="1"/>
    <xf numFmtId="164" fontId="122" fillId="0" borderId="3" xfId="0" applyFont="1" applyFill="1" applyBorder="1"/>
    <xf numFmtId="164" fontId="122" fillId="0" borderId="9" xfId="0" applyFont="1" applyFill="1" applyBorder="1"/>
    <xf numFmtId="165" fontId="84" fillId="0" borderId="0" xfId="0" applyNumberFormat="1" applyFont="1" applyFill="1" applyBorder="1" applyAlignment="1">
      <alignment vertical="center"/>
    </xf>
    <xf numFmtId="164" fontId="122" fillId="0" borderId="0" xfId="0" applyFont="1" applyFill="1" applyBorder="1"/>
    <xf numFmtId="164" fontId="122" fillId="0" borderId="11" xfId="0" applyFont="1" applyFill="1" applyBorder="1"/>
    <xf numFmtId="165" fontId="90" fillId="2" borderId="15" xfId="0" applyNumberFormat="1" applyFont="1" applyFill="1" applyBorder="1" applyAlignment="1">
      <alignment vertical="center"/>
    </xf>
    <xf numFmtId="165" fontId="123" fillId="0" borderId="32" xfId="0" applyNumberFormat="1" applyFont="1" applyFill="1" applyBorder="1" applyAlignment="1">
      <alignment vertical="center"/>
    </xf>
    <xf numFmtId="165" fontId="123" fillId="0" borderId="33" xfId="0" applyNumberFormat="1" applyFont="1" applyFill="1" applyBorder="1" applyAlignment="1">
      <alignment vertical="center"/>
    </xf>
    <xf numFmtId="165" fontId="123" fillId="0" borderId="34" xfId="0" applyNumberFormat="1" applyFont="1" applyFill="1" applyBorder="1" applyAlignment="1">
      <alignment vertical="center"/>
    </xf>
    <xf numFmtId="164" fontId="124" fillId="0" borderId="35" xfId="0" applyFont="1" applyBorder="1"/>
    <xf numFmtId="165" fontId="123" fillId="0" borderId="15" xfId="0" applyNumberFormat="1" applyFont="1" applyFill="1" applyBorder="1" applyAlignment="1">
      <alignment vertical="center"/>
    </xf>
    <xf numFmtId="165" fontId="123" fillId="0" borderId="0" xfId="0" applyNumberFormat="1" applyFont="1" applyFill="1" applyBorder="1" applyAlignment="1">
      <alignment vertical="center"/>
    </xf>
    <xf numFmtId="165" fontId="90" fillId="0" borderId="10" xfId="0" applyNumberFormat="1" applyFont="1" applyFill="1" applyBorder="1" applyAlignment="1">
      <alignment vertical="center"/>
    </xf>
    <xf numFmtId="164" fontId="125" fillId="2" borderId="0" xfId="0" applyFont="1" applyFill="1" applyBorder="1"/>
    <xf numFmtId="165" fontId="123" fillId="0" borderId="11" xfId="0" applyNumberFormat="1" applyFont="1" applyFill="1" applyBorder="1" applyAlignment="1">
      <alignment vertical="center"/>
    </xf>
    <xf numFmtId="164" fontId="125" fillId="0" borderId="0" xfId="0" applyFont="1" applyBorder="1"/>
    <xf numFmtId="49" fontId="100" fillId="0" borderId="15" xfId="0" applyNumberFormat="1" applyFont="1" applyFill="1" applyBorder="1" applyAlignment="1" applyProtection="1">
      <alignment horizontal="left" vertical="center"/>
      <protection locked="0"/>
    </xf>
    <xf numFmtId="165" fontId="127" fillId="0" borderId="0" xfId="0" applyNumberFormat="1" applyFont="1" applyFill="1" applyBorder="1" applyAlignment="1">
      <alignment vertical="center"/>
    </xf>
    <xf numFmtId="165" fontId="127" fillId="0" borderId="0" xfId="0" applyNumberFormat="1" applyFont="1" applyFill="1" applyBorder="1"/>
    <xf numFmtId="165" fontId="127" fillId="0" borderId="11" xfId="0" applyNumberFormat="1" applyFont="1" applyFill="1" applyBorder="1"/>
    <xf numFmtId="165" fontId="128" fillId="0" borderId="0" xfId="0" applyNumberFormat="1" applyFont="1" applyFill="1" applyBorder="1"/>
    <xf numFmtId="165" fontId="128" fillId="0" borderId="10" xfId="0" applyNumberFormat="1" applyFont="1" applyFill="1" applyBorder="1"/>
    <xf numFmtId="165" fontId="128" fillId="0" borderId="11" xfId="0" applyNumberFormat="1" applyFont="1" applyFill="1" applyBorder="1"/>
    <xf numFmtId="165" fontId="123" fillId="0" borderId="10" xfId="0" applyNumberFormat="1" applyFont="1" applyFill="1" applyBorder="1" applyAlignment="1">
      <alignment vertical="center"/>
    </xf>
    <xf numFmtId="165" fontId="129" fillId="2" borderId="0" xfId="0" applyNumberFormat="1" applyFont="1" applyFill="1" applyBorder="1"/>
    <xf numFmtId="164" fontId="39" fillId="0" borderId="0" xfId="0" applyFont="1" applyBorder="1"/>
    <xf numFmtId="49" fontId="100" fillId="0" borderId="21" xfId="0" applyNumberFormat="1" applyFont="1" applyFill="1" applyBorder="1" applyAlignment="1" applyProtection="1">
      <alignment horizontal="left" vertical="center"/>
      <protection locked="0"/>
    </xf>
    <xf numFmtId="165" fontId="127" fillId="0" borderId="2" xfId="0" applyNumberFormat="1" applyFont="1" applyFill="1" applyBorder="1" applyAlignment="1">
      <alignment vertical="center"/>
    </xf>
    <xf numFmtId="165" fontId="127" fillId="0" borderId="2" xfId="0" applyNumberFormat="1" applyFont="1" applyFill="1" applyBorder="1"/>
    <xf numFmtId="165" fontId="127" fillId="0" borderId="22" xfId="0" applyNumberFormat="1" applyFont="1" applyFill="1" applyBorder="1"/>
    <xf numFmtId="165" fontId="128" fillId="0" borderId="2" xfId="0" applyNumberFormat="1" applyFont="1" applyBorder="1"/>
    <xf numFmtId="165" fontId="128" fillId="0" borderId="8" xfId="0" applyNumberFormat="1" applyFont="1" applyBorder="1"/>
    <xf numFmtId="165" fontId="128" fillId="0" borderId="22" xfId="0" applyNumberFormat="1" applyFont="1" applyBorder="1"/>
    <xf numFmtId="165" fontId="90" fillId="2" borderId="21" xfId="0" applyNumberFormat="1" applyFont="1" applyFill="1" applyBorder="1" applyAlignment="1">
      <alignment vertical="center"/>
    </xf>
    <xf numFmtId="165" fontId="123" fillId="0" borderId="21" xfId="0" applyNumberFormat="1" applyFont="1" applyFill="1" applyBorder="1" applyAlignment="1">
      <alignment vertical="center"/>
    </xf>
    <xf numFmtId="165" fontId="123" fillId="0" borderId="2" xfId="0" applyNumberFormat="1" applyFont="1" applyFill="1" applyBorder="1" applyAlignment="1">
      <alignment vertical="center"/>
    </xf>
    <xf numFmtId="165" fontId="123" fillId="0" borderId="22" xfId="0" applyNumberFormat="1" applyFont="1" applyFill="1" applyBorder="1" applyAlignment="1">
      <alignment vertical="center"/>
    </xf>
    <xf numFmtId="165" fontId="123" fillId="0" borderId="8" xfId="0" applyNumberFormat="1" applyFont="1" applyFill="1" applyBorder="1" applyAlignment="1">
      <alignment vertical="center"/>
    </xf>
    <xf numFmtId="165" fontId="90" fillId="0" borderId="8" xfId="0" applyNumberFormat="1" applyFont="1" applyFill="1" applyBorder="1" applyAlignment="1">
      <alignment vertical="center"/>
    </xf>
    <xf numFmtId="164" fontId="39" fillId="0" borderId="2" xfId="0" applyFont="1" applyBorder="1"/>
    <xf numFmtId="166" fontId="130" fillId="0" borderId="6" xfId="0" applyNumberFormat="1" applyFont="1" applyFill="1" applyBorder="1" applyAlignment="1">
      <alignment horizontal="centerContinuous" vertical="center"/>
    </xf>
    <xf numFmtId="167" fontId="3" fillId="0" borderId="0" xfId="0" applyNumberFormat="1" applyFont="1" applyFill="1"/>
    <xf numFmtId="164" fontId="4" fillId="0" borderId="5" xfId="0" applyFont="1" applyBorder="1" applyAlignment="1" applyProtection="1">
      <alignment vertical="center"/>
      <protection locked="0"/>
    </xf>
    <xf numFmtId="164" fontId="54" fillId="0" borderId="10" xfId="0" applyFont="1" applyBorder="1" applyAlignment="1" applyProtection="1">
      <alignment horizontal="center" vertical="center"/>
      <protection locked="0"/>
    </xf>
    <xf numFmtId="166" fontId="57" fillId="6" borderId="5" xfId="0" applyNumberFormat="1" applyFont="1" applyFill="1" applyBorder="1" applyAlignment="1">
      <alignment horizontal="centerContinuous" vertical="center"/>
    </xf>
    <xf numFmtId="164" fontId="78" fillId="0" borderId="10" xfId="0" applyFont="1" applyBorder="1" applyAlignment="1" applyProtection="1">
      <alignment horizontal="left" vertical="center" wrapText="1"/>
      <protection locked="0"/>
    </xf>
    <xf numFmtId="164" fontId="14" fillId="0" borderId="5" xfId="0" applyFont="1" applyFill="1" applyBorder="1" applyAlignment="1" applyProtection="1">
      <alignment horizontal="left" vertical="center" wrapText="1"/>
      <protection locked="0"/>
    </xf>
    <xf numFmtId="165" fontId="64" fillId="0" borderId="7" xfId="0" applyNumberFormat="1" applyFont="1" applyFill="1" applyBorder="1" applyAlignment="1">
      <alignment vertical="center"/>
    </xf>
    <xf numFmtId="165" fontId="64" fillId="0" borderId="5" xfId="0" applyNumberFormat="1" applyFont="1" applyFill="1" applyBorder="1" applyAlignment="1">
      <alignment vertical="center"/>
    </xf>
    <xf numFmtId="165" fontId="64" fillId="0" borderId="4" xfId="0" applyNumberFormat="1" applyFont="1" applyFill="1" applyBorder="1" applyAlignment="1">
      <alignment vertical="center"/>
    </xf>
    <xf numFmtId="164" fontId="67" fillId="0" borderId="10" xfId="0" applyFont="1" applyFill="1" applyBorder="1" applyAlignment="1" applyProtection="1">
      <alignment horizontal="left" vertical="center" wrapText="1"/>
      <protection locked="0"/>
    </xf>
    <xf numFmtId="164" fontId="76" fillId="0" borderId="10" xfId="0" applyFont="1" applyFill="1" applyBorder="1" applyAlignment="1" applyProtection="1">
      <alignment horizontal="left" vertical="center" wrapText="1"/>
      <protection locked="0"/>
    </xf>
    <xf numFmtId="164" fontId="78" fillId="0" borderId="10" xfId="0" applyFont="1" applyFill="1" applyBorder="1" applyAlignment="1" applyProtection="1">
      <alignment horizontal="left" vertical="center" wrapText="1"/>
      <protection locked="0"/>
    </xf>
    <xf numFmtId="164" fontId="79" fillId="0" borderId="10" xfId="0" applyFont="1" applyFill="1" applyBorder="1" applyAlignment="1" applyProtection="1">
      <alignment horizontal="left" vertical="center" wrapText="1" indent="1"/>
      <protection locked="0"/>
    </xf>
    <xf numFmtId="165" fontId="131" fillId="0" borderId="0" xfId="0" applyNumberFormat="1" applyFont="1" applyFill="1" applyBorder="1" applyAlignment="1">
      <alignment vertical="center"/>
    </xf>
    <xf numFmtId="165" fontId="131" fillId="0" borderId="10" xfId="0" applyNumberFormat="1" applyFont="1" applyFill="1" applyBorder="1" applyAlignment="1">
      <alignment vertical="center"/>
    </xf>
    <xf numFmtId="165" fontId="131" fillId="0" borderId="11" xfId="0" applyNumberFormat="1" applyFont="1" applyFill="1" applyBorder="1" applyAlignment="1">
      <alignment vertical="center"/>
    </xf>
    <xf numFmtId="164" fontId="14" fillId="0" borderId="10" xfId="0" applyFont="1" applyFill="1" applyBorder="1" applyAlignment="1" applyProtection="1">
      <alignment horizontal="left" vertical="center" wrapText="1"/>
      <protection locked="0"/>
    </xf>
    <xf numFmtId="164" fontId="82" fillId="0" borderId="10" xfId="0" applyFont="1" applyBorder="1" applyAlignment="1" applyProtection="1">
      <alignment horizontal="left" vertical="center" wrapText="1"/>
      <protection locked="0"/>
    </xf>
    <xf numFmtId="164" fontId="14" fillId="0" borderId="10" xfId="0" applyFont="1" applyBorder="1" applyAlignment="1" applyProtection="1">
      <alignment horizontal="left" vertical="center" wrapText="1"/>
      <protection locked="0"/>
    </xf>
    <xf numFmtId="164" fontId="78" fillId="0" borderId="8" xfId="0" applyFont="1" applyBorder="1" applyAlignment="1" applyProtection="1">
      <alignment horizontal="left" vertical="center" wrapText="1"/>
      <protection locked="0"/>
    </xf>
    <xf numFmtId="165" fontId="132" fillId="8" borderId="26" xfId="0" applyNumberFormat="1" applyFont="1" applyFill="1" applyBorder="1" applyAlignment="1" applyProtection="1">
      <alignment horizontal="left" vertical="center"/>
      <protection locked="0"/>
    </xf>
    <xf numFmtId="165" fontId="87" fillId="5" borderId="25" xfId="0" applyNumberFormat="1" applyFont="1" applyFill="1" applyBorder="1" applyAlignment="1">
      <alignment vertical="center"/>
    </xf>
    <xf numFmtId="165" fontId="87" fillId="5" borderId="26" xfId="0" applyNumberFormat="1" applyFont="1" applyFill="1" applyBorder="1" applyAlignment="1">
      <alignment vertical="center"/>
    </xf>
    <xf numFmtId="165" fontId="87" fillId="5" borderId="27" xfId="0" applyNumberFormat="1" applyFont="1" applyFill="1" applyBorder="1" applyAlignment="1">
      <alignment vertical="center"/>
    </xf>
    <xf numFmtId="165" fontId="96" fillId="0" borderId="11" xfId="0" applyNumberFormat="1" applyFont="1" applyFill="1" applyBorder="1" applyAlignment="1">
      <alignment vertical="center"/>
    </xf>
    <xf numFmtId="164" fontId="133" fillId="0" borderId="8" xfId="0" applyFont="1" applyFill="1" applyBorder="1" applyAlignment="1" applyProtection="1">
      <alignment horizontal="left" vertical="center" wrapText="1"/>
      <protection locked="0"/>
    </xf>
    <xf numFmtId="165" fontId="63" fillId="0" borderId="2" xfId="0" applyNumberFormat="1" applyFont="1" applyFill="1" applyBorder="1" applyAlignment="1">
      <alignment vertical="center"/>
    </xf>
    <xf numFmtId="165" fontId="72" fillId="0" borderId="22" xfId="0" applyNumberFormat="1" applyFont="1" applyFill="1" applyBorder="1" applyAlignment="1">
      <alignment vertical="center"/>
    </xf>
    <xf numFmtId="165" fontId="132" fillId="8" borderId="31" xfId="0" applyNumberFormat="1" applyFont="1" applyFill="1" applyBorder="1" applyAlignment="1" applyProtection="1">
      <alignment horizontal="left" vertical="center"/>
      <protection locked="0"/>
    </xf>
    <xf numFmtId="164" fontId="88" fillId="0" borderId="11" xfId="0" applyFont="1" applyBorder="1"/>
    <xf numFmtId="165" fontId="132" fillId="8" borderId="22" xfId="0" applyNumberFormat="1" applyFont="1" applyFill="1" applyBorder="1" applyAlignment="1" applyProtection="1">
      <alignment horizontal="left" vertical="center"/>
      <protection locked="0"/>
    </xf>
    <xf numFmtId="49" fontId="78" fillId="0" borderId="10" xfId="0" applyNumberFormat="1" applyFont="1" applyFill="1" applyBorder="1" applyAlignment="1" applyProtection="1">
      <alignment horizontal="left" vertical="center"/>
      <protection locked="0"/>
    </xf>
    <xf numFmtId="49" fontId="78" fillId="0" borderId="8" xfId="0" applyNumberFormat="1" applyFont="1" applyFill="1" applyBorder="1" applyAlignment="1" applyProtection="1">
      <alignment horizontal="left" vertical="center"/>
      <protection locked="0"/>
    </xf>
    <xf numFmtId="165" fontId="111" fillId="0" borderId="2" xfId="0" applyNumberFormat="1" applyFont="1" applyFill="1" applyBorder="1" applyAlignment="1">
      <alignment vertical="center"/>
    </xf>
    <xf numFmtId="164" fontId="128" fillId="0" borderId="31" xfId="0" applyFont="1" applyBorder="1" applyAlignment="1" applyProtection="1">
      <alignment horizontal="left" vertical="center" wrapText="1"/>
      <protection locked="0"/>
    </xf>
    <xf numFmtId="165" fontId="134" fillId="0" borderId="29" xfId="0" applyNumberFormat="1" applyFont="1" applyFill="1" applyBorder="1" applyAlignment="1">
      <alignment vertical="center"/>
    </xf>
    <xf numFmtId="165" fontId="135" fillId="0" borderId="29" xfId="0" applyNumberFormat="1" applyFont="1" applyFill="1" applyBorder="1" applyAlignment="1">
      <alignment vertical="center"/>
    </xf>
    <xf numFmtId="165" fontId="103" fillId="0" borderId="29" xfId="0" applyNumberFormat="1" applyFont="1" applyFill="1" applyBorder="1" applyAlignment="1">
      <alignment vertical="center"/>
    </xf>
    <xf numFmtId="165" fontId="62" fillId="0" borderId="29" xfId="0" applyNumberFormat="1" applyFont="1" applyFill="1" applyBorder="1" applyAlignment="1">
      <alignment vertical="center"/>
    </xf>
    <xf numFmtId="165" fontId="62" fillId="0" borderId="31" xfId="0" applyNumberFormat="1" applyFont="1" applyFill="1" applyBorder="1" applyAlignment="1">
      <alignment vertical="center"/>
    </xf>
    <xf numFmtId="165" fontId="62" fillId="0" borderId="30" xfId="0" applyNumberFormat="1" applyFont="1" applyFill="1" applyBorder="1" applyAlignment="1">
      <alignment vertical="center"/>
    </xf>
    <xf numFmtId="49" fontId="78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132" fillId="8" borderId="5" xfId="0" applyNumberFormat="1" applyFont="1" applyFill="1" applyBorder="1" applyAlignment="1" applyProtection="1">
      <alignment horizontal="left" vertical="center" wrapText="1"/>
      <protection locked="0"/>
    </xf>
    <xf numFmtId="164" fontId="132" fillId="0" borderId="31" xfId="0" applyFont="1" applyBorder="1" applyAlignment="1" applyProtection="1">
      <alignment horizontal="left" vertical="center"/>
      <protection locked="0"/>
    </xf>
    <xf numFmtId="165" fontId="63" fillId="0" borderId="29" xfId="0" applyNumberFormat="1" applyFont="1" applyFill="1" applyBorder="1" applyAlignment="1">
      <alignment vertical="center"/>
    </xf>
    <xf numFmtId="165" fontId="60" fillId="0" borderId="29" xfId="0" applyNumberFormat="1" applyFont="1" applyFill="1" applyBorder="1" applyAlignment="1">
      <alignment vertical="center"/>
    </xf>
    <xf numFmtId="165" fontId="74" fillId="0" borderId="29" xfId="0" applyNumberFormat="1" applyFont="1" applyFill="1" applyBorder="1" applyAlignment="1">
      <alignment vertical="center"/>
    </xf>
    <xf numFmtId="165" fontId="60" fillId="0" borderId="31" xfId="0" applyNumberFormat="1" applyFont="1" applyFill="1" applyBorder="1" applyAlignment="1">
      <alignment vertical="center"/>
    </xf>
    <xf numFmtId="165" fontId="60" fillId="0" borderId="30" xfId="0" applyNumberFormat="1" applyFont="1" applyFill="1" applyBorder="1" applyAlignment="1">
      <alignment vertical="center"/>
    </xf>
    <xf numFmtId="164" fontId="136" fillId="0" borderId="10" xfId="0" applyFont="1" applyBorder="1" applyAlignment="1" applyProtection="1">
      <alignment horizontal="left" vertical="center" wrapText="1"/>
      <protection locked="0"/>
    </xf>
    <xf numFmtId="165" fontId="128" fillId="0" borderId="0" xfId="0" applyNumberFormat="1" applyFont="1" applyFill="1" applyBorder="1" applyAlignment="1">
      <alignment vertical="center"/>
    </xf>
    <xf numFmtId="165" fontId="128" fillId="0" borderId="9" xfId="0" applyNumberFormat="1" applyFont="1" applyFill="1" applyBorder="1" applyAlignment="1">
      <alignment vertical="center"/>
    </xf>
    <xf numFmtId="165" fontId="128" fillId="0" borderId="3" xfId="0" applyNumberFormat="1" applyFont="1" applyFill="1" applyBorder="1" applyAlignment="1">
      <alignment vertical="center"/>
    </xf>
    <xf numFmtId="49" fontId="82" fillId="0" borderId="10" xfId="0" applyNumberFormat="1" applyFont="1" applyFill="1" applyBorder="1" applyAlignment="1" applyProtection="1">
      <alignment horizontal="left" vertical="center"/>
      <protection locked="0"/>
    </xf>
    <xf numFmtId="165" fontId="127" fillId="0" borderId="10" xfId="0" applyNumberFormat="1" applyFont="1" applyFill="1" applyBorder="1"/>
    <xf numFmtId="49" fontId="82" fillId="0" borderId="8" xfId="0" applyNumberFormat="1" applyFont="1" applyFill="1" applyBorder="1" applyAlignment="1" applyProtection="1">
      <alignment horizontal="left" vertical="center"/>
      <protection locked="0"/>
    </xf>
    <xf numFmtId="165" fontId="127" fillId="0" borderId="2" xfId="0" applyNumberFormat="1" applyFont="1" applyBorder="1"/>
    <xf numFmtId="165" fontId="127" fillId="0" borderId="8" xfId="0" applyNumberFormat="1" applyFont="1" applyBorder="1"/>
    <xf numFmtId="165" fontId="127" fillId="0" borderId="22" xfId="0" applyNumberFormat="1" applyFont="1" applyBorder="1"/>
    <xf numFmtId="164" fontId="39" fillId="9" borderId="0" xfId="0" applyFont="1" applyFill="1"/>
    <xf numFmtId="164" fontId="190" fillId="0" borderId="0" xfId="0" applyFont="1" applyFill="1" applyAlignment="1">
      <alignment horizontal="center" vertical="center"/>
    </xf>
    <xf numFmtId="166" fontId="52" fillId="0" borderId="56" xfId="0" applyNumberFormat="1" applyFont="1" applyFill="1" applyBorder="1" applyAlignment="1">
      <alignment horizontal="center" vertical="center"/>
    </xf>
    <xf numFmtId="166" fontId="57" fillId="6" borderId="57" xfId="0" applyNumberFormat="1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9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8" fillId="0" borderId="23" xfId="0" applyFont="1" applyFill="1" applyBorder="1" applyAlignment="1">
      <alignment horizontal="center" vertical="center"/>
    </xf>
    <xf numFmtId="164" fontId="18" fillId="0" borderId="56" xfId="0" applyFont="1" applyBorder="1" applyAlignment="1" applyProtection="1">
      <alignment vertical="center" wrapText="1"/>
      <protection locked="0"/>
    </xf>
    <xf numFmtId="164" fontId="3" fillId="2" borderId="1" xfId="0" applyFont="1" applyFill="1" applyBorder="1"/>
    <xf numFmtId="164" fontId="3" fillId="0" borderId="1" xfId="0" applyFont="1" applyFill="1" applyBorder="1"/>
    <xf numFmtId="164" fontId="3" fillId="0" borderId="1" xfId="0" applyFont="1" applyBorder="1"/>
    <xf numFmtId="164" fontId="193" fillId="3" borderId="57" xfId="0" applyNumberFormat="1" applyFont="1" applyFill="1" applyBorder="1" applyAlignment="1" applyProtection="1">
      <alignment vertical="center"/>
      <protection locked="0"/>
    </xf>
    <xf numFmtId="165" fontId="194" fillId="3" borderId="15" xfId="0" applyNumberFormat="1" applyFont="1" applyFill="1" applyBorder="1" applyAlignment="1" applyProtection="1">
      <alignment vertical="center"/>
      <protection locked="0"/>
    </xf>
    <xf numFmtId="165" fontId="194" fillId="3" borderId="0" xfId="0" applyNumberFormat="1" applyFont="1" applyFill="1" applyBorder="1" applyAlignment="1" applyProtection="1">
      <alignment vertical="center"/>
      <protection locked="0"/>
    </xf>
    <xf numFmtId="165" fontId="195" fillId="3" borderId="0" xfId="0" applyNumberFormat="1" applyFont="1" applyFill="1" applyBorder="1" applyAlignment="1" applyProtection="1">
      <alignment vertical="center"/>
      <protection locked="0"/>
    </xf>
    <xf numFmtId="165" fontId="195" fillId="3" borderId="10" xfId="0" applyNumberFormat="1" applyFont="1" applyFill="1" applyBorder="1" applyAlignment="1" applyProtection="1">
      <alignment vertical="center"/>
      <protection locked="0"/>
    </xf>
    <xf numFmtId="165" fontId="195" fillId="3" borderId="11" xfId="0" applyNumberFormat="1" applyFont="1" applyFill="1" applyBorder="1" applyAlignment="1" applyProtection="1">
      <alignment vertical="center"/>
      <protection locked="0"/>
    </xf>
    <xf numFmtId="164" fontId="55" fillId="0" borderId="57" xfId="0" applyNumberFormat="1" applyFont="1" applyBorder="1" applyAlignment="1" applyProtection="1">
      <alignment vertical="center"/>
      <protection locked="0"/>
    </xf>
    <xf numFmtId="165" fontId="194" fillId="0" borderId="15" xfId="0" applyNumberFormat="1" applyFont="1" applyBorder="1" applyAlignment="1" applyProtection="1">
      <alignment vertical="center"/>
      <protection locked="0"/>
    </xf>
    <xf numFmtId="165" fontId="194" fillId="0" borderId="0" xfId="0" applyNumberFormat="1" applyFont="1" applyBorder="1" applyAlignment="1" applyProtection="1">
      <alignment vertical="center"/>
      <protection locked="0"/>
    </xf>
    <xf numFmtId="165" fontId="195" fillId="0" borderId="0" xfId="0" applyNumberFormat="1" applyFont="1" applyBorder="1" applyAlignment="1" applyProtection="1">
      <alignment vertical="center"/>
      <protection locked="0"/>
    </xf>
    <xf numFmtId="165" fontId="195" fillId="0" borderId="10" xfId="0" applyNumberFormat="1" applyFont="1" applyBorder="1" applyAlignment="1" applyProtection="1">
      <alignment vertical="center"/>
      <protection locked="0"/>
    </xf>
    <xf numFmtId="165" fontId="195" fillId="0" borderId="0" xfId="0" applyNumberFormat="1" applyFont="1" applyFill="1" applyBorder="1" applyAlignment="1" applyProtection="1">
      <alignment vertical="center"/>
      <protection locked="0"/>
    </xf>
    <xf numFmtId="165" fontId="195" fillId="0" borderId="11" xfId="0" applyNumberFormat="1" applyFont="1" applyFill="1" applyBorder="1" applyAlignment="1" applyProtection="1">
      <alignment vertical="center"/>
      <protection locked="0"/>
    </xf>
    <xf numFmtId="164" fontId="55" fillId="0" borderId="57" xfId="0" applyNumberFormat="1" applyFont="1" applyFill="1" applyBorder="1" applyAlignment="1" applyProtection="1">
      <alignment vertical="center"/>
      <protection locked="0"/>
    </xf>
    <xf numFmtId="165" fontId="194" fillId="0" borderId="15" xfId="0" applyNumberFormat="1" applyFont="1" applyFill="1" applyBorder="1" applyAlignment="1" applyProtection="1">
      <alignment vertical="center"/>
      <protection locked="0"/>
    </xf>
    <xf numFmtId="165" fontId="194" fillId="0" borderId="0" xfId="0" applyNumberFormat="1" applyFont="1" applyFill="1" applyBorder="1" applyAlignment="1" applyProtection="1">
      <alignment vertical="center"/>
      <protection locked="0"/>
    </xf>
    <xf numFmtId="165" fontId="195" fillId="0" borderId="10" xfId="0" applyNumberFormat="1" applyFont="1" applyFill="1" applyBorder="1" applyAlignment="1" applyProtection="1">
      <alignment vertical="center"/>
      <protection locked="0"/>
    </xf>
    <xf numFmtId="164" fontId="196" fillId="0" borderId="57" xfId="0" applyNumberFormat="1" applyFont="1" applyFill="1" applyBorder="1" applyAlignment="1" applyProtection="1">
      <alignment vertical="center"/>
      <protection locked="0"/>
    </xf>
    <xf numFmtId="165" fontId="197" fillId="0" borderId="0" xfId="0" applyNumberFormat="1" applyFont="1" applyFill="1" applyBorder="1" applyAlignment="1" applyProtection="1">
      <alignment vertical="center"/>
      <protection locked="0"/>
    </xf>
    <xf numFmtId="165" fontId="197" fillId="0" borderId="10" xfId="0" applyNumberFormat="1" applyFont="1" applyFill="1" applyBorder="1" applyAlignment="1" applyProtection="1">
      <alignment vertical="center"/>
      <protection locked="0"/>
    </xf>
    <xf numFmtId="165" fontId="197" fillId="0" borderId="11" xfId="0" applyNumberFormat="1" applyFont="1" applyFill="1" applyBorder="1" applyAlignment="1" applyProtection="1">
      <alignment vertical="center"/>
      <protection locked="0"/>
    </xf>
    <xf numFmtId="165" fontId="198" fillId="0" borderId="15" xfId="0" applyNumberFormat="1" applyFont="1" applyFill="1" applyBorder="1" applyAlignment="1" applyProtection="1">
      <alignment vertical="center"/>
      <protection locked="0"/>
    </xf>
    <xf numFmtId="165" fontId="198" fillId="0" borderId="0" xfId="0" applyNumberFormat="1" applyFont="1" applyFill="1" applyBorder="1" applyAlignment="1" applyProtection="1">
      <alignment vertical="center"/>
      <protection locked="0"/>
    </xf>
    <xf numFmtId="164" fontId="196" fillId="0" borderId="60" xfId="0" applyNumberFormat="1" applyFont="1" applyBorder="1" applyAlignment="1" applyProtection="1">
      <alignment vertical="center"/>
      <protection locked="0"/>
    </xf>
    <xf numFmtId="165" fontId="198" fillId="0" borderId="18" xfId="0" applyNumberFormat="1" applyFont="1" applyBorder="1" applyAlignment="1" applyProtection="1">
      <alignment vertical="center"/>
      <protection locked="0"/>
    </xf>
    <xf numFmtId="165" fontId="198" fillId="0" borderId="19" xfId="0" applyNumberFormat="1" applyFont="1" applyBorder="1" applyAlignment="1" applyProtection="1">
      <alignment vertical="center"/>
      <protection locked="0"/>
    </xf>
    <xf numFmtId="165" fontId="197" fillId="0" borderId="19" xfId="0" applyNumberFormat="1" applyFont="1" applyBorder="1" applyAlignment="1" applyProtection="1">
      <alignment vertical="center"/>
      <protection locked="0"/>
    </xf>
    <xf numFmtId="165" fontId="197" fillId="0" borderId="17" xfId="0" applyNumberFormat="1" applyFont="1" applyBorder="1" applyAlignment="1" applyProtection="1">
      <alignment vertical="center"/>
      <protection locked="0"/>
    </xf>
    <xf numFmtId="165" fontId="197" fillId="0" borderId="19" xfId="0" applyNumberFormat="1" applyFont="1" applyFill="1" applyBorder="1" applyAlignment="1" applyProtection="1">
      <alignment vertical="center"/>
      <protection locked="0"/>
    </xf>
    <xf numFmtId="165" fontId="197" fillId="0" borderId="20" xfId="0" applyNumberFormat="1" applyFont="1" applyFill="1" applyBorder="1" applyAlignment="1" applyProtection="1">
      <alignment vertical="center"/>
      <protection locked="0"/>
    </xf>
    <xf numFmtId="164" fontId="3" fillId="2" borderId="19" xfId="0" applyFont="1" applyFill="1" applyBorder="1"/>
    <xf numFmtId="164" fontId="3" fillId="0" borderId="19" xfId="0" applyFont="1" applyFill="1" applyBorder="1"/>
    <xf numFmtId="164" fontId="199" fillId="3" borderId="15" xfId="0" applyFont="1" applyFill="1" applyBorder="1" applyAlignment="1" applyProtection="1">
      <alignment vertical="center" wrapText="1"/>
      <protection locked="0"/>
    </xf>
    <xf numFmtId="165" fontId="59" fillId="3" borderId="15" xfId="0" applyNumberFormat="1" applyFont="1" applyFill="1" applyBorder="1" applyAlignment="1" applyProtection="1">
      <alignment vertical="center"/>
      <protection locked="0"/>
    </xf>
    <xf numFmtId="165" fontId="59" fillId="3" borderId="0" xfId="0" applyNumberFormat="1" applyFont="1" applyFill="1" applyBorder="1" applyAlignment="1" applyProtection="1">
      <alignment vertical="center"/>
      <protection locked="0"/>
    </xf>
    <xf numFmtId="165" fontId="201" fillId="3" borderId="0" xfId="0" applyNumberFormat="1" applyFont="1" applyFill="1" applyBorder="1" applyAlignment="1" applyProtection="1">
      <alignment vertical="center"/>
      <protection locked="0"/>
    </xf>
    <xf numFmtId="164" fontId="202" fillId="99" borderId="15" xfId="0" applyFont="1" applyFill="1" applyBorder="1" applyAlignment="1" applyProtection="1">
      <alignment vertical="center" wrapText="1"/>
      <protection locked="0"/>
    </xf>
    <xf numFmtId="165" fontId="203" fillId="0" borderId="15" xfId="0" applyNumberFormat="1" applyFont="1" applyBorder="1" applyAlignment="1" applyProtection="1">
      <alignment vertical="center"/>
      <protection locked="0"/>
    </xf>
    <xf numFmtId="165" fontId="203" fillId="0" borderId="0" xfId="0" applyNumberFormat="1" applyFont="1" applyBorder="1" applyAlignment="1" applyProtection="1">
      <alignment vertical="center"/>
      <protection locked="0"/>
    </xf>
    <xf numFmtId="165" fontId="204" fillId="0" borderId="0" xfId="0" applyNumberFormat="1" applyFont="1" applyBorder="1" applyAlignment="1" applyProtection="1">
      <alignment vertical="center"/>
      <protection locked="0"/>
    </xf>
    <xf numFmtId="165" fontId="197" fillId="0" borderId="10" xfId="0" applyNumberFormat="1" applyFont="1" applyBorder="1" applyAlignment="1" applyProtection="1">
      <alignment vertical="center"/>
      <protection locked="0"/>
    </xf>
    <xf numFmtId="165" fontId="197" fillId="0" borderId="0" xfId="0" applyNumberFormat="1" applyFont="1" applyBorder="1" applyAlignment="1" applyProtection="1">
      <alignment vertical="center"/>
      <protection locked="0"/>
    </xf>
    <xf numFmtId="164" fontId="205" fillId="99" borderId="21" xfId="0" applyFont="1" applyFill="1" applyBorder="1" applyAlignment="1" applyProtection="1">
      <alignment horizontal="left" vertical="center" wrapText="1"/>
      <protection locked="0"/>
    </xf>
    <xf numFmtId="165" fontId="206" fillId="0" borderId="21" xfId="0" applyNumberFormat="1" applyFont="1" applyBorder="1" applyAlignment="1" applyProtection="1">
      <alignment vertical="center"/>
      <protection locked="0"/>
    </xf>
    <xf numFmtId="165" fontId="206" fillId="0" borderId="2" xfId="0" applyNumberFormat="1" applyFont="1" applyBorder="1" applyAlignment="1" applyProtection="1">
      <alignment vertical="center"/>
      <protection locked="0"/>
    </xf>
    <xf numFmtId="165" fontId="207" fillId="0" borderId="2" xfId="0" applyNumberFormat="1" applyFont="1" applyBorder="1" applyAlignment="1" applyProtection="1">
      <alignment vertical="center"/>
      <protection locked="0"/>
    </xf>
    <xf numFmtId="165" fontId="208" fillId="0" borderId="8" xfId="0" applyNumberFormat="1" applyFont="1" applyBorder="1" applyAlignment="1" applyProtection="1">
      <alignment vertical="center"/>
      <protection locked="0"/>
    </xf>
    <xf numFmtId="165" fontId="208" fillId="0" borderId="2" xfId="0" applyNumberFormat="1" applyFont="1" applyBorder="1" applyAlignment="1" applyProtection="1">
      <alignment vertical="center"/>
      <protection locked="0"/>
    </xf>
    <xf numFmtId="165" fontId="208" fillId="0" borderId="8" xfId="0" applyNumberFormat="1" applyFont="1" applyFill="1" applyBorder="1" applyAlignment="1" applyProtection="1">
      <alignment vertical="center"/>
      <protection locked="0"/>
    </xf>
    <xf numFmtId="165" fontId="208" fillId="0" borderId="22" xfId="0" applyNumberFormat="1" applyFont="1" applyFill="1" applyBorder="1" applyAlignment="1" applyProtection="1">
      <alignment vertical="center"/>
      <protection locked="0"/>
    </xf>
    <xf numFmtId="164" fontId="3" fillId="2" borderId="2" xfId="0" applyFont="1" applyFill="1" applyBorder="1"/>
    <xf numFmtId="164" fontId="3" fillId="0" borderId="2" xfId="0" applyFont="1" applyFill="1" applyBorder="1"/>
    <xf numFmtId="164" fontId="52" fillId="0" borderId="0" xfId="0" applyFont="1" applyFill="1" applyBorder="1" applyAlignment="1" applyProtection="1">
      <alignment vertical="center"/>
      <protection locked="0"/>
    </xf>
    <xf numFmtId="164" fontId="8" fillId="0" borderId="2" xfId="0" applyFont="1" applyFill="1" applyBorder="1" applyAlignment="1" applyProtection="1">
      <alignment horizontal="center" vertical="center" wrapText="1"/>
      <protection locked="0"/>
    </xf>
    <xf numFmtId="1" fontId="7" fillId="2" borderId="61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4" fontId="8" fillId="0" borderId="5" xfId="0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top"/>
      <protection locked="0"/>
    </xf>
    <xf numFmtId="164" fontId="58" fillId="0" borderId="5" xfId="0" applyFont="1" applyFill="1" applyBorder="1" applyAlignment="1">
      <alignment horizontal="center" vertical="center"/>
    </xf>
    <xf numFmtId="164" fontId="209" fillId="2" borderId="0" xfId="0" applyFont="1" applyFill="1" applyBorder="1"/>
    <xf numFmtId="164" fontId="18" fillId="0" borderId="57" xfId="0" applyFont="1" applyBorder="1" applyAlignment="1" applyProtection="1">
      <alignment vertical="center" wrapText="1"/>
      <protection locked="0"/>
    </xf>
    <xf numFmtId="165" fontId="210" fillId="3" borderId="0" xfId="0" applyNumberFormat="1" applyFont="1" applyFill="1" applyBorder="1" applyAlignment="1" applyProtection="1">
      <alignment vertical="center"/>
      <protection locked="0"/>
    </xf>
    <xf numFmtId="165" fontId="211" fillId="3" borderId="0" xfId="0" applyNumberFormat="1" applyFont="1" applyFill="1" applyBorder="1" applyAlignment="1" applyProtection="1">
      <alignment vertical="center"/>
      <protection locked="0"/>
    </xf>
    <xf numFmtId="165" fontId="211" fillId="3" borderId="10" xfId="0" applyNumberFormat="1" applyFont="1" applyFill="1" applyBorder="1" applyAlignment="1" applyProtection="1">
      <alignment vertical="center"/>
      <protection locked="0"/>
    </xf>
    <xf numFmtId="165" fontId="211" fillId="3" borderId="11" xfId="0" applyNumberFormat="1" applyFont="1" applyFill="1" applyBorder="1" applyAlignment="1" applyProtection="1">
      <alignment vertical="center"/>
      <protection locked="0"/>
    </xf>
    <xf numFmtId="181" fontId="64" fillId="2" borderId="0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vertical="center"/>
    </xf>
    <xf numFmtId="164" fontId="88" fillId="0" borderId="0" xfId="0" applyFont="1" applyBorder="1" applyAlignment="1">
      <alignment horizontal="center" vertical="center"/>
    </xf>
    <xf numFmtId="165" fontId="210" fillId="0" borderId="0" xfId="0" applyNumberFormat="1" applyFont="1" applyFill="1" applyBorder="1" applyAlignment="1" applyProtection="1">
      <alignment vertical="center"/>
      <protection locked="0"/>
    </xf>
    <xf numFmtId="165" fontId="211" fillId="0" borderId="0" xfId="0" applyNumberFormat="1" applyFont="1" applyFill="1" applyBorder="1" applyAlignment="1" applyProtection="1">
      <alignment vertical="center"/>
      <protection locked="0"/>
    </xf>
    <xf numFmtId="165" fontId="211" fillId="0" borderId="10" xfId="0" applyNumberFormat="1" applyFont="1" applyFill="1" applyBorder="1" applyAlignment="1" applyProtection="1">
      <alignment vertical="center"/>
      <protection locked="0"/>
    </xf>
    <xf numFmtId="165" fontId="211" fillId="0" borderId="11" xfId="0" applyNumberFormat="1" applyFont="1" applyFill="1" applyBorder="1" applyAlignment="1" applyProtection="1">
      <alignment vertical="center"/>
      <protection locked="0"/>
    </xf>
    <xf numFmtId="181" fontId="64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88" fillId="0" borderId="0" xfId="0" applyFont="1" applyFill="1" applyBorder="1" applyAlignment="1">
      <alignment horizontal="center" vertical="center"/>
    </xf>
    <xf numFmtId="164" fontId="196" fillId="0" borderId="57" xfId="0" applyNumberFormat="1" applyFont="1" applyBorder="1" applyAlignment="1" applyProtection="1">
      <alignment vertical="center"/>
      <protection locked="0"/>
    </xf>
    <xf numFmtId="181" fontId="61" fillId="2" borderId="0" xfId="0" applyNumberFormat="1" applyFont="1" applyFill="1" applyBorder="1" applyAlignment="1">
      <alignment horizontal="center" vertical="center"/>
    </xf>
    <xf numFmtId="165" fontId="212" fillId="0" borderId="0" xfId="0" applyNumberFormat="1" applyFont="1" applyFill="1" applyBorder="1" applyAlignment="1" applyProtection="1">
      <alignment vertical="center"/>
      <protection locked="0"/>
    </xf>
    <xf numFmtId="165" fontId="212" fillId="0" borderId="10" xfId="0" applyNumberFormat="1" applyFont="1" applyFill="1" applyBorder="1" applyAlignment="1" applyProtection="1">
      <alignment vertical="center"/>
      <protection locked="0"/>
    </xf>
    <xf numFmtId="165" fontId="212" fillId="0" borderId="11" xfId="0" applyNumberFormat="1" applyFont="1" applyFill="1" applyBorder="1" applyAlignment="1" applyProtection="1">
      <alignment vertical="center"/>
      <protection locked="0"/>
    </xf>
    <xf numFmtId="181" fontId="61" fillId="2" borderId="19" xfId="0" applyNumberFormat="1" applyFont="1" applyFill="1" applyBorder="1" applyAlignment="1">
      <alignment horizontal="center" vertical="center"/>
    </xf>
    <xf numFmtId="164" fontId="3" fillId="0" borderId="19" xfId="0" applyFont="1" applyBorder="1" applyAlignment="1">
      <alignment vertical="center"/>
    </xf>
    <xf numFmtId="164" fontId="206" fillId="0" borderId="60" xfId="0" applyNumberFormat="1" applyFont="1" applyBorder="1" applyAlignment="1" applyProtection="1">
      <alignment vertical="center"/>
      <protection locked="0"/>
    </xf>
    <xf numFmtId="165" fontId="211" fillId="0" borderId="19" xfId="0" applyNumberFormat="1" applyFont="1" applyFill="1" applyBorder="1" applyAlignment="1" applyProtection="1">
      <alignment vertical="center"/>
      <protection locked="0"/>
    </xf>
    <xf numFmtId="165" fontId="212" fillId="0" borderId="19" xfId="0" applyNumberFormat="1" applyFont="1" applyFill="1" applyBorder="1" applyAlignment="1" applyProtection="1">
      <alignment vertical="center"/>
      <protection locked="0"/>
    </xf>
    <xf numFmtId="165" fontId="212" fillId="0" borderId="17" xfId="0" applyNumberFormat="1" applyFont="1" applyFill="1" applyBorder="1" applyAlignment="1" applyProtection="1">
      <alignment vertical="center"/>
      <protection locked="0"/>
    </xf>
    <xf numFmtId="165" fontId="212" fillId="0" borderId="20" xfId="0" applyNumberFormat="1" applyFont="1" applyFill="1" applyBorder="1" applyAlignment="1" applyProtection="1">
      <alignment vertical="center"/>
      <protection locked="0"/>
    </xf>
    <xf numFmtId="181" fontId="213" fillId="3" borderId="0" xfId="0" applyNumberFormat="1" applyFont="1" applyFill="1" applyBorder="1" applyAlignment="1">
      <alignment horizontal="center" vertical="center"/>
    </xf>
    <xf numFmtId="181" fontId="214" fillId="3" borderId="10" xfId="0" applyNumberFormat="1" applyFont="1" applyFill="1" applyBorder="1" applyAlignment="1">
      <alignment horizontal="center" vertical="center"/>
    </xf>
    <xf numFmtId="181" fontId="214" fillId="3" borderId="0" xfId="0" applyNumberFormat="1" applyFont="1" applyFill="1" applyBorder="1" applyAlignment="1">
      <alignment horizontal="center" vertical="center"/>
    </xf>
    <xf numFmtId="181" fontId="215" fillId="99" borderId="0" xfId="0" applyNumberFormat="1" applyFont="1" applyFill="1" applyBorder="1" applyAlignment="1">
      <alignment horizontal="center" vertical="center"/>
    </xf>
    <xf numFmtId="164" fontId="216" fillId="99" borderId="0" xfId="0" applyFont="1" applyFill="1"/>
    <xf numFmtId="164" fontId="216" fillId="99" borderId="0" xfId="0" applyFont="1" applyFill="1" applyBorder="1"/>
    <xf numFmtId="164" fontId="217" fillId="99" borderId="0" xfId="0" applyFont="1" applyFill="1" applyBorder="1" applyAlignment="1">
      <alignment horizontal="center"/>
    </xf>
    <xf numFmtId="181" fontId="213" fillId="99" borderId="0" xfId="0" applyNumberFormat="1" applyFont="1" applyFill="1" applyBorder="1" applyAlignment="1">
      <alignment horizontal="center" vertical="center"/>
    </xf>
    <xf numFmtId="181" fontId="214" fillId="99" borderId="10" xfId="0" applyNumberFormat="1" applyFont="1" applyFill="1" applyBorder="1" applyAlignment="1">
      <alignment horizontal="center" vertical="center"/>
    </xf>
    <xf numFmtId="181" fontId="214" fillId="99" borderId="0" xfId="0" applyNumberFormat="1" applyFont="1" applyFill="1" applyBorder="1" applyAlignment="1">
      <alignment horizontal="center" vertical="center"/>
    </xf>
    <xf numFmtId="181" fontId="218" fillId="99" borderId="0" xfId="0" applyNumberFormat="1" applyFont="1" applyFill="1" applyBorder="1" applyAlignment="1">
      <alignment horizontal="center" vertical="center"/>
    </xf>
    <xf numFmtId="164" fontId="205" fillId="99" borderId="18" xfId="0" applyFont="1" applyFill="1" applyBorder="1" applyAlignment="1" applyProtection="1">
      <alignment horizontal="left" vertical="center" wrapText="1"/>
      <protection locked="0"/>
    </xf>
    <xf numFmtId="181" fontId="213" fillId="99" borderId="19" xfId="0" applyNumberFormat="1" applyFont="1" applyFill="1" applyBorder="1" applyAlignment="1">
      <alignment horizontal="center" vertical="center"/>
    </xf>
    <xf numFmtId="181" fontId="214" fillId="99" borderId="17" xfId="0" applyNumberFormat="1" applyFont="1" applyFill="1" applyBorder="1" applyAlignment="1">
      <alignment horizontal="center" vertical="center"/>
    </xf>
    <xf numFmtId="181" fontId="214" fillId="99" borderId="19" xfId="0" applyNumberFormat="1" applyFont="1" applyFill="1" applyBorder="1" applyAlignment="1">
      <alignment horizontal="center" vertical="center"/>
    </xf>
    <xf numFmtId="181" fontId="219" fillId="99" borderId="20" xfId="0" applyNumberFormat="1" applyFont="1" applyFill="1" applyBorder="1" applyAlignment="1">
      <alignment horizontal="center" vertical="center"/>
    </xf>
    <xf numFmtId="181" fontId="219" fillId="99" borderId="19" xfId="0" applyNumberFormat="1" applyFont="1" applyFill="1" applyBorder="1" applyAlignment="1">
      <alignment horizontal="center" vertical="center"/>
    </xf>
    <xf numFmtId="164" fontId="216" fillId="99" borderId="19" xfId="0" applyFont="1" applyFill="1" applyBorder="1"/>
    <xf numFmtId="166" fontId="220" fillId="0" borderId="2" xfId="0" applyNumberFormat="1" applyFont="1" applyFill="1" applyBorder="1" applyAlignment="1">
      <alignment horizontal="center" vertical="center"/>
    </xf>
    <xf numFmtId="164" fontId="20" fillId="0" borderId="0" xfId="0" applyFont="1" applyFill="1"/>
    <xf numFmtId="166" fontId="221" fillId="0" borderId="3" xfId="0" applyNumberFormat="1" applyFont="1" applyFill="1" applyBorder="1" applyAlignment="1">
      <alignment horizontal="center" vertical="center"/>
    </xf>
    <xf numFmtId="164" fontId="3" fillId="0" borderId="8" xfId="0" applyFont="1" applyFill="1" applyBorder="1"/>
    <xf numFmtId="164" fontId="222" fillId="0" borderId="0" xfId="0" applyFont="1"/>
    <xf numFmtId="164" fontId="3" fillId="0" borderId="3" xfId="0" applyFont="1" applyFill="1" applyBorder="1"/>
    <xf numFmtId="164" fontId="20" fillId="0" borderId="11" xfId="0" applyFont="1" applyBorder="1"/>
    <xf numFmtId="164" fontId="3" fillId="0" borderId="10" xfId="0" applyFont="1" applyBorder="1"/>
    <xf numFmtId="164" fontId="223" fillId="0" borderId="11" xfId="0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 vertical="center"/>
    </xf>
    <xf numFmtId="164" fontId="224" fillId="0" borderId="0" xfId="0" applyFont="1" applyFill="1" applyBorder="1" applyAlignment="1">
      <alignment horizontal="center" vertical="center"/>
    </xf>
    <xf numFmtId="164" fontId="225" fillId="0" borderId="0" xfId="0" applyFont="1" applyFill="1"/>
    <xf numFmtId="164" fontId="226" fillId="0" borderId="11" xfId="0" applyFont="1" applyFill="1" applyBorder="1" applyAlignment="1">
      <alignment vertical="center"/>
    </xf>
    <xf numFmtId="165" fontId="29" fillId="0" borderId="11" xfId="0" applyNumberFormat="1" applyFont="1" applyFill="1" applyBorder="1" applyAlignment="1">
      <alignment horizontal="center" vertical="center"/>
    </xf>
    <xf numFmtId="164" fontId="227" fillId="0" borderId="0" xfId="0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82" fontId="19" fillId="0" borderId="0" xfId="625" applyNumberFormat="1" applyFont="1" applyFill="1" applyBorder="1" applyAlignment="1">
      <alignment horizontal="center" vertical="center"/>
    </xf>
    <xf numFmtId="165" fontId="228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/>
    <xf numFmtId="165" fontId="231" fillId="0" borderId="0" xfId="0" applyNumberFormat="1" applyFont="1" applyFill="1" applyBorder="1" applyAlignment="1">
      <alignment horizontal="center" vertical="center"/>
    </xf>
    <xf numFmtId="165" fontId="231" fillId="0" borderId="15" xfId="0" applyNumberFormat="1" applyFont="1" applyFill="1" applyBorder="1" applyAlignment="1">
      <alignment horizontal="center" vertical="center"/>
    </xf>
    <xf numFmtId="183" fontId="3" fillId="0" borderId="15" xfId="0" applyNumberFormat="1" applyFont="1" applyFill="1" applyBorder="1"/>
    <xf numFmtId="183" fontId="3" fillId="0" borderId="0" xfId="0" applyNumberFormat="1" applyFont="1" applyFill="1" applyBorder="1"/>
    <xf numFmtId="165" fontId="29" fillId="0" borderId="15" xfId="0" applyNumberFormat="1" applyFont="1" applyFill="1" applyBorder="1" applyAlignment="1">
      <alignment horizontal="center" vertical="center"/>
    </xf>
    <xf numFmtId="164" fontId="232" fillId="0" borderId="0" xfId="0" applyFont="1" applyFill="1" applyBorder="1" applyAlignment="1">
      <alignment horizontal="center" vertical="center"/>
    </xf>
    <xf numFmtId="164" fontId="3" fillId="0" borderId="13" xfId="0" applyFont="1" applyBorder="1"/>
    <xf numFmtId="164" fontId="3" fillId="2" borderId="13" xfId="0" applyFont="1" applyFill="1" applyBorder="1"/>
    <xf numFmtId="164" fontId="8" fillId="0" borderId="22" xfId="0" applyFont="1" applyFill="1" applyBorder="1" applyAlignment="1" applyProtection="1">
      <alignment horizontal="center" vertical="center" wrapText="1"/>
      <protection locked="0"/>
    </xf>
    <xf numFmtId="164" fontId="8" fillId="0" borderId="8" xfId="0" applyFont="1" applyFill="1" applyBorder="1" applyAlignment="1" applyProtection="1">
      <alignment horizontal="center" vertical="center" wrapText="1"/>
      <protection locked="0"/>
    </xf>
    <xf numFmtId="166" fontId="221" fillId="0" borderId="8" xfId="0" applyNumberFormat="1" applyFont="1" applyFill="1" applyBorder="1" applyAlignment="1">
      <alignment horizontal="center" vertical="center"/>
    </xf>
    <xf numFmtId="164" fontId="23" fillId="100" borderId="10" xfId="0" applyFont="1" applyFill="1" applyBorder="1" applyAlignment="1">
      <alignment vertical="center" wrapText="1"/>
    </xf>
    <xf numFmtId="165" fontId="19" fillId="100" borderId="0" xfId="0" applyNumberFormat="1" applyFont="1" applyFill="1" applyBorder="1" applyAlignment="1">
      <alignment horizontal="center"/>
    </xf>
    <xf numFmtId="164" fontId="19" fillId="100" borderId="0" xfId="0" applyFont="1" applyFill="1" applyBorder="1" applyAlignment="1">
      <alignment horizontal="center"/>
    </xf>
    <xf numFmtId="164" fontId="19" fillId="100" borderId="3" xfId="0" applyFont="1" applyFill="1" applyBorder="1" applyAlignment="1">
      <alignment horizontal="center"/>
    </xf>
    <xf numFmtId="164" fontId="19" fillId="100" borderId="9" xfId="0" applyFont="1" applyFill="1" applyBorder="1" applyAlignment="1">
      <alignment horizontal="center"/>
    </xf>
    <xf numFmtId="164" fontId="223" fillId="0" borderId="10" xfId="0" applyFont="1" applyFill="1" applyBorder="1" applyAlignment="1">
      <alignment vertical="center"/>
    </xf>
    <xf numFmtId="164" fontId="223" fillId="0" borderId="8" xfId="0" applyFont="1" applyFill="1" applyBorder="1" applyAlignment="1">
      <alignment vertical="center"/>
    </xf>
    <xf numFmtId="165" fontId="29" fillId="0" borderId="2" xfId="0" applyNumberFormat="1" applyFont="1" applyFill="1" applyBorder="1" applyAlignment="1">
      <alignment horizontal="center" vertical="center"/>
    </xf>
    <xf numFmtId="165" fontId="29" fillId="0" borderId="8" xfId="0" applyNumberFormat="1" applyFont="1" applyFill="1" applyBorder="1" applyAlignment="1">
      <alignment horizontal="center" vertical="center"/>
    </xf>
    <xf numFmtId="165" fontId="29" fillId="0" borderId="22" xfId="0" applyNumberFormat="1" applyFont="1" applyFill="1" applyBorder="1" applyAlignment="1">
      <alignment horizontal="center" vertical="center"/>
    </xf>
    <xf numFmtId="164" fontId="19" fillId="100" borderId="10" xfId="0" applyFont="1" applyFill="1" applyBorder="1" applyAlignment="1">
      <alignment horizontal="center"/>
    </xf>
    <xf numFmtId="164" fontId="19" fillId="100" borderId="11" xfId="0" applyFont="1" applyFill="1" applyBorder="1" applyAlignment="1">
      <alignment horizontal="center"/>
    </xf>
    <xf numFmtId="164" fontId="33" fillId="100" borderId="10" xfId="0" applyFont="1" applyFill="1" applyBorder="1" applyAlignment="1">
      <alignment vertical="center" wrapText="1"/>
    </xf>
    <xf numFmtId="165" fontId="19" fillId="0" borderId="11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center" vertical="center"/>
    </xf>
    <xf numFmtId="165" fontId="19" fillId="0" borderId="22" xfId="0" applyNumberFormat="1" applyFont="1" applyFill="1" applyBorder="1" applyAlignment="1">
      <alignment horizontal="center" vertical="center"/>
    </xf>
    <xf numFmtId="164" fontId="234" fillId="100" borderId="10" xfId="0" applyFont="1" applyFill="1" applyBorder="1" applyAlignment="1">
      <alignment vertical="center" wrapText="1"/>
    </xf>
    <xf numFmtId="165" fontId="234" fillId="0" borderId="10" xfId="0" applyNumberFormat="1" applyFont="1" applyFill="1" applyBorder="1" applyAlignment="1">
      <alignment horizontal="center" vertical="center"/>
    </xf>
    <xf numFmtId="165" fontId="234" fillId="0" borderId="11" xfId="0" applyNumberFormat="1" applyFont="1" applyFill="1" applyBorder="1" applyAlignment="1">
      <alignment horizontal="center" vertical="center"/>
    </xf>
    <xf numFmtId="164" fontId="26" fillId="100" borderId="10" xfId="0" applyFont="1" applyFill="1" applyBorder="1" applyAlignment="1">
      <alignment vertical="center" wrapText="1"/>
    </xf>
    <xf numFmtId="164" fontId="236" fillId="0" borderId="10" xfId="0" applyFont="1" applyFill="1" applyBorder="1" applyAlignment="1">
      <alignment horizontal="center"/>
    </xf>
    <xf numFmtId="164" fontId="236" fillId="0" borderId="11" xfId="0" applyFont="1" applyFill="1" applyBorder="1" applyAlignment="1">
      <alignment horizontal="center"/>
    </xf>
    <xf numFmtId="164" fontId="236" fillId="100" borderId="11" xfId="0" applyFont="1" applyFill="1" applyBorder="1" applyAlignment="1">
      <alignment horizontal="center"/>
    </xf>
    <xf numFmtId="165" fontId="234" fillId="0" borderId="8" xfId="0" applyNumberFormat="1" applyFont="1" applyFill="1" applyBorder="1" applyAlignment="1">
      <alignment horizontal="center" vertical="center"/>
    </xf>
    <xf numFmtId="165" fontId="234" fillId="0" borderId="22" xfId="0" applyNumberFormat="1" applyFont="1" applyFill="1" applyBorder="1" applyAlignment="1">
      <alignment horizontal="center" vertical="center"/>
    </xf>
    <xf numFmtId="164" fontId="3" fillId="0" borderId="13" xfId="0" applyFont="1" applyFill="1" applyBorder="1"/>
    <xf numFmtId="164" fontId="8" fillId="0" borderId="4" xfId="0" applyFont="1" applyFill="1" applyBorder="1" applyAlignment="1" applyProtection="1">
      <alignment horizontal="center" vertical="center" wrapText="1"/>
      <protection locked="0"/>
    </xf>
    <xf numFmtId="1" fontId="66" fillId="0" borderId="0" xfId="0" applyNumberFormat="1" applyFont="1" applyFill="1" applyBorder="1" applyAlignment="1" applyProtection="1">
      <alignment horizontal="center"/>
      <protection locked="0"/>
    </xf>
    <xf numFmtId="164" fontId="190" fillId="0" borderId="0" xfId="0" applyFont="1" applyFill="1" applyBorder="1" applyAlignment="1">
      <alignment horizontal="center" vertical="center"/>
    </xf>
    <xf numFmtId="164" fontId="16" fillId="0" borderId="6" xfId="0" applyFont="1" applyFill="1" applyBorder="1" applyAlignment="1" applyProtection="1">
      <alignment horizontal="center" vertical="center" wrapText="1"/>
      <protection locked="0"/>
    </xf>
    <xf numFmtId="165" fontId="55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4" xfId="0" applyFont="1" applyFill="1" applyBorder="1" applyAlignment="1" applyProtection="1">
      <alignment horizontal="center" vertical="center" wrapText="1"/>
      <protection locked="0"/>
    </xf>
    <xf numFmtId="164" fontId="58" fillId="0" borderId="6" xfId="0" applyFont="1" applyFill="1" applyBorder="1" applyAlignment="1" applyProtection="1">
      <alignment horizontal="center" vertical="center"/>
      <protection locked="0"/>
    </xf>
    <xf numFmtId="164" fontId="58" fillId="0" borderId="7" xfId="0" applyFont="1" applyFill="1" applyBorder="1" applyAlignment="1" applyProtection="1">
      <alignment horizontal="center" vertical="center"/>
      <protection locked="0"/>
    </xf>
    <xf numFmtId="164" fontId="58" fillId="0" borderId="4" xfId="0" applyFont="1" applyFill="1" applyBorder="1" applyAlignment="1" applyProtection="1">
      <alignment horizontal="center" vertical="center"/>
      <protection locked="0"/>
    </xf>
    <xf numFmtId="164" fontId="58" fillId="0" borderId="6" xfId="0" applyFont="1" applyFill="1" applyBorder="1" applyAlignment="1">
      <alignment horizontal="center" vertical="center"/>
    </xf>
    <xf numFmtId="164" fontId="58" fillId="0" borderId="7" xfId="0" applyFont="1" applyFill="1" applyBorder="1" applyAlignment="1">
      <alignment horizontal="center" vertical="center"/>
    </xf>
    <xf numFmtId="164" fontId="58" fillId="0" borderId="4" xfId="0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Font="1" applyBorder="1"/>
    <xf numFmtId="164" fontId="3" fillId="0" borderId="8" xfId="0" applyFont="1" applyBorder="1"/>
    <xf numFmtId="164" fontId="54" fillId="0" borderId="5" xfId="0" applyFont="1" applyFill="1" applyBorder="1" applyAlignment="1" applyProtection="1">
      <alignment horizontal="center" vertical="center"/>
      <protection locked="0"/>
    </xf>
    <xf numFmtId="1" fontId="66" fillId="0" borderId="0" xfId="0" applyNumberFormat="1" applyFont="1" applyFill="1" applyBorder="1" applyAlignment="1" applyProtection="1">
      <alignment horizontal="center"/>
      <protection locked="0"/>
    </xf>
    <xf numFmtId="164" fontId="8" fillId="0" borderId="23" xfId="0" applyFont="1" applyFill="1" applyBorder="1" applyAlignment="1" applyProtection="1">
      <alignment horizontal="center" vertical="center" wrapText="1"/>
      <protection locked="0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4" fontId="8" fillId="0" borderId="9" xfId="0" applyFont="1" applyFill="1" applyBorder="1" applyAlignment="1" applyProtection="1">
      <alignment horizontal="center" vertical="center" wrapText="1"/>
      <protection locked="0"/>
    </xf>
    <xf numFmtId="164" fontId="190" fillId="0" borderId="0" xfId="0" applyFont="1" applyFill="1" applyBorder="1" applyAlignment="1">
      <alignment horizontal="center" vertical="center"/>
    </xf>
    <xf numFmtId="164" fontId="8" fillId="0" borderId="7" xfId="0" applyFont="1" applyFill="1" applyBorder="1" applyAlignment="1" applyProtection="1">
      <alignment horizontal="center" vertical="center" wrapText="1"/>
      <protection locked="0"/>
    </xf>
    <xf numFmtId="164" fontId="8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6" xfId="0" applyFont="1" applyFill="1" applyBorder="1" applyAlignment="1" applyProtection="1">
      <alignment horizontal="center" vertical="center" wrapText="1"/>
      <protection locked="0"/>
    </xf>
    <xf numFmtId="164" fontId="229" fillId="0" borderId="62" xfId="0" applyFont="1" applyFill="1" applyBorder="1" applyAlignment="1">
      <alignment vertical="top" wrapText="1"/>
    </xf>
    <xf numFmtId="164" fontId="229" fillId="0" borderId="39" xfId="0" applyFont="1" applyFill="1" applyBorder="1" applyAlignment="1">
      <alignment vertical="top" wrapText="1"/>
    </xf>
    <xf numFmtId="164" fontId="229" fillId="0" borderId="63" xfId="0" applyFont="1" applyFill="1" applyBorder="1" applyAlignment="1">
      <alignment vertical="top" wrapText="1"/>
    </xf>
    <xf numFmtId="164" fontId="3" fillId="0" borderId="13" xfId="0" applyFont="1" applyFill="1" applyBorder="1"/>
    <xf numFmtId="164" fontId="38" fillId="0" borderId="23" xfId="0" applyFont="1" applyFill="1" applyBorder="1" applyAlignment="1">
      <alignment vertical="center" wrapText="1"/>
    </xf>
    <xf numFmtId="164" fontId="38" fillId="0" borderId="1" xfId="0" applyFont="1" applyFill="1" applyBorder="1" applyAlignment="1">
      <alignment vertical="center" wrapText="1"/>
    </xf>
    <xf numFmtId="164" fontId="47" fillId="0" borderId="23" xfId="0" applyFont="1" applyFill="1" applyBorder="1" applyAlignment="1">
      <alignment vertical="center" wrapText="1"/>
    </xf>
    <xf numFmtId="164" fontId="47" fillId="0" borderId="1" xfId="0" applyFont="1" applyFill="1" applyBorder="1" applyAlignment="1">
      <alignment vertical="center" wrapText="1"/>
    </xf>
    <xf numFmtId="164" fontId="50" fillId="0" borderId="21" xfId="0" applyFont="1" applyFill="1" applyBorder="1" applyAlignment="1" applyProtection="1">
      <alignment horizontal="center" vertical="center" wrapText="1"/>
      <protection locked="0"/>
    </xf>
    <xf numFmtId="164" fontId="50" fillId="0" borderId="2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11" fillId="0" borderId="2" xfId="0" applyFont="1" applyFill="1" applyBorder="1" applyAlignment="1">
      <alignment horizontal="center" vertical="center" wrapText="1"/>
    </xf>
    <xf numFmtId="164" fontId="16" fillId="0" borderId="6" xfId="0" applyFont="1" applyFill="1" applyBorder="1" applyAlignment="1" applyProtection="1">
      <alignment horizontal="center" vertical="center" wrapText="1"/>
      <protection locked="0"/>
    </xf>
    <xf numFmtId="164" fontId="16" fillId="0" borderId="7" xfId="0" applyFont="1" applyFill="1" applyBorder="1" applyAlignment="1" applyProtection="1">
      <alignment horizontal="center" vertical="center" wrapText="1"/>
      <protection locked="0"/>
    </xf>
    <xf numFmtId="164" fontId="50" fillId="0" borderId="6" xfId="0" applyFont="1" applyFill="1" applyBorder="1" applyAlignment="1" applyProtection="1">
      <alignment horizontal="center" vertical="center" wrapText="1"/>
      <protection locked="0"/>
    </xf>
    <xf numFmtId="164" fontId="50" fillId="0" borderId="7" xfId="0" applyFont="1" applyFill="1" applyBorder="1" applyAlignment="1" applyProtection="1">
      <alignment horizontal="center" vertical="center" wrapText="1"/>
      <protection locked="0"/>
    </xf>
    <xf numFmtId="164" fontId="50" fillId="0" borderId="4" xfId="0" applyFont="1" applyFill="1" applyBorder="1" applyAlignment="1" applyProtection="1">
      <alignment horizontal="center" vertical="center" wrapText="1"/>
      <protection locked="0"/>
    </xf>
    <xf numFmtId="165" fontId="55" fillId="0" borderId="10" xfId="0" applyNumberFormat="1" applyFont="1" applyFill="1" applyBorder="1" applyAlignment="1" applyProtection="1">
      <alignment horizontal="center" vertical="center"/>
      <protection locked="0"/>
    </xf>
    <xf numFmtId="165" fontId="55" fillId="0" borderId="8" xfId="0" applyNumberFormat="1" applyFont="1" applyFill="1" applyBorder="1" applyAlignment="1" applyProtection="1">
      <alignment horizontal="center" vertical="center"/>
      <protection locked="0"/>
    </xf>
    <xf numFmtId="165" fontId="55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6" xfId="0" applyNumberFormat="1" applyFont="1" applyFill="1" applyBorder="1" applyAlignment="1" applyProtection="1">
      <alignment horizontal="center" vertical="center"/>
      <protection locked="0"/>
    </xf>
    <xf numFmtId="1" fontId="54" fillId="0" borderId="7" xfId="0" applyNumberFormat="1" applyFont="1" applyFill="1" applyBorder="1" applyAlignment="1" applyProtection="1">
      <alignment horizontal="center" vertical="center"/>
      <protection locked="0"/>
    </xf>
    <xf numFmtId="1" fontId="54" fillId="0" borderId="21" xfId="0" applyNumberFormat="1" applyFont="1" applyFill="1" applyBorder="1" applyAlignment="1" applyProtection="1">
      <alignment horizontal="center" vertical="center"/>
      <protection locked="0"/>
    </xf>
    <xf numFmtId="1" fontId="54" fillId="0" borderId="2" xfId="0" applyNumberFormat="1" applyFont="1" applyFill="1" applyBorder="1" applyAlignment="1" applyProtection="1">
      <alignment horizontal="center" vertical="center"/>
      <protection locked="0"/>
    </xf>
    <xf numFmtId="1" fontId="54" fillId="0" borderId="22" xfId="0" applyNumberFormat="1" applyFont="1" applyFill="1" applyBorder="1" applyAlignment="1" applyProtection="1">
      <alignment horizontal="center" vertical="center"/>
      <protection locked="0"/>
    </xf>
    <xf numFmtId="164" fontId="16" fillId="0" borderId="4" xfId="0" applyFont="1" applyFill="1" applyBorder="1" applyAlignment="1" applyProtection="1">
      <alignment horizontal="center" vertical="center" wrapText="1"/>
      <protection locked="0"/>
    </xf>
  </cellXfs>
  <cellStyles count="677">
    <cellStyle name=" 1" xfId="1"/>
    <cellStyle name="_2008г. и 4кв" xfId="2"/>
    <cellStyle name="_4_macro 2009" xfId="3"/>
    <cellStyle name="_Condition-long(2012-2030)нах" xfId="4"/>
    <cellStyle name="_CPI foodimp" xfId="5"/>
    <cellStyle name="_macro 2012 var 1" xfId="6"/>
    <cellStyle name="_SeriesAttributes" xfId="7"/>
    <cellStyle name="_v2008-2012-15.12.09вар(2)-11.2030" xfId="8"/>
    <cellStyle name="_v-2013-2030- 2b17.01.11Нах-cpiнов. курс inn 1-2-Е1xls" xfId="9"/>
    <cellStyle name="_Газ-расчет-16 0508Клдо 2023" xfId="10"/>
    <cellStyle name="_Газ-расчет-net-back 21,12.09 до 2030 в2" xfId="11"/>
    <cellStyle name="_ИПЦЖКХ2105 08-до 2023вар1" xfId="12"/>
    <cellStyle name="_Книга1" xfId="13"/>
    <cellStyle name="_Книга3" xfId="14"/>
    <cellStyle name="_Копия Condition-все вар13.12.08" xfId="15"/>
    <cellStyle name="_курсовые разницы 01,06,08" xfId="16"/>
    <cellStyle name="_Макро_2030 год" xfId="17"/>
    <cellStyle name="_Модель - 2(23)" xfId="18"/>
    <cellStyle name="_Правила заполнения" xfId="19"/>
    <cellStyle name="_Сб-macro 2020" xfId="20"/>
    <cellStyle name="_Сб-macro 2020_v2008-2012-15.12.09вар(2)-11.2030" xfId="21"/>
    <cellStyle name="_Сб-macro 2020_v2008-2012-23.09.09вар2а-11" xfId="22"/>
    <cellStyle name="_ЦФ  реализация акций 2008-2010" xfId="23"/>
    <cellStyle name="_ЦФ  реализация акций 2008-2010_акции по годам 2009-2012" xfId="24"/>
    <cellStyle name="_ЦФ  реализация акций 2008-2010_Копия Прогноз ПТРдо 2030г  (3)" xfId="25"/>
    <cellStyle name="_ЦФ  реализация акций 2008-2010_Прогноз ПТРдо 2030г." xfId="26"/>
    <cellStyle name="1Normal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1 - 20%" xfId="48"/>
    <cellStyle name="Accent1 - 20% 2" xfId="49"/>
    <cellStyle name="Accent1 - 20% 3" xfId="50"/>
    <cellStyle name="Accent1 - 20% 4" xfId="51"/>
    <cellStyle name="Accent1 - 20% 5" xfId="52"/>
    <cellStyle name="Accent1 - 20% 6" xfId="53"/>
    <cellStyle name="Accent1 - 40%" xfId="54"/>
    <cellStyle name="Accent1 - 40% 2" xfId="55"/>
    <cellStyle name="Accent1 - 40% 3" xfId="56"/>
    <cellStyle name="Accent1 - 40% 4" xfId="57"/>
    <cellStyle name="Accent1 - 40% 5" xfId="58"/>
    <cellStyle name="Accent1 - 40% 6" xfId="59"/>
    <cellStyle name="Accent1 - 60%" xfId="60"/>
    <cellStyle name="Accent1 - 60% 2" xfId="61"/>
    <cellStyle name="Accent1 - 60% 3" xfId="62"/>
    <cellStyle name="Accent1 - 60% 4" xfId="63"/>
    <cellStyle name="Accent1 - 60% 5" xfId="64"/>
    <cellStyle name="Accent1 - 60% 6" xfId="65"/>
    <cellStyle name="Accent1_акции по годам 2009-2012" xfId="66"/>
    <cellStyle name="Accent2" xfId="67"/>
    <cellStyle name="Accent2 - 20%" xfId="68"/>
    <cellStyle name="Accent2 - 20% 2" xfId="69"/>
    <cellStyle name="Accent2 - 20% 3" xfId="70"/>
    <cellStyle name="Accent2 - 20% 4" xfId="71"/>
    <cellStyle name="Accent2 - 20% 5" xfId="72"/>
    <cellStyle name="Accent2 - 20% 6" xfId="73"/>
    <cellStyle name="Accent2 - 40%" xfId="74"/>
    <cellStyle name="Accent2 - 40% 2" xfId="75"/>
    <cellStyle name="Accent2 - 40% 3" xfId="76"/>
    <cellStyle name="Accent2 - 40% 4" xfId="77"/>
    <cellStyle name="Accent2 - 40% 5" xfId="78"/>
    <cellStyle name="Accent2 - 40% 6" xfId="79"/>
    <cellStyle name="Accent2 - 60%" xfId="80"/>
    <cellStyle name="Accent2 - 60% 2" xfId="81"/>
    <cellStyle name="Accent2 - 60% 3" xfId="82"/>
    <cellStyle name="Accent2 - 60% 4" xfId="83"/>
    <cellStyle name="Accent2 - 60% 5" xfId="84"/>
    <cellStyle name="Accent2 - 60% 6" xfId="85"/>
    <cellStyle name="Accent2_акции по годам 2009-2012" xfId="86"/>
    <cellStyle name="Accent3" xfId="87"/>
    <cellStyle name="Accent3 - 20%" xfId="88"/>
    <cellStyle name="Accent3 - 20% 2" xfId="89"/>
    <cellStyle name="Accent3 - 20% 3" xfId="90"/>
    <cellStyle name="Accent3 - 20% 4" xfId="91"/>
    <cellStyle name="Accent3 - 20% 5" xfId="92"/>
    <cellStyle name="Accent3 - 20% 6" xfId="93"/>
    <cellStyle name="Accent3 - 40%" xfId="94"/>
    <cellStyle name="Accent3 - 40% 2" xfId="95"/>
    <cellStyle name="Accent3 - 40% 3" xfId="96"/>
    <cellStyle name="Accent3 - 40% 4" xfId="97"/>
    <cellStyle name="Accent3 - 40% 5" xfId="98"/>
    <cellStyle name="Accent3 - 40% 6" xfId="99"/>
    <cellStyle name="Accent3 - 60%" xfId="100"/>
    <cellStyle name="Accent3 - 60% 2" xfId="101"/>
    <cellStyle name="Accent3 - 60% 3" xfId="102"/>
    <cellStyle name="Accent3 - 60% 4" xfId="103"/>
    <cellStyle name="Accent3 - 60% 5" xfId="104"/>
    <cellStyle name="Accent3 - 60% 6" xfId="105"/>
    <cellStyle name="Accent3_7-р" xfId="106"/>
    <cellStyle name="Accent4" xfId="107"/>
    <cellStyle name="Accent4 - 20%" xfId="108"/>
    <cellStyle name="Accent4 - 20% 2" xfId="109"/>
    <cellStyle name="Accent4 - 20% 3" xfId="110"/>
    <cellStyle name="Accent4 - 20% 4" xfId="111"/>
    <cellStyle name="Accent4 - 20% 5" xfId="112"/>
    <cellStyle name="Accent4 - 20% 6" xfId="113"/>
    <cellStyle name="Accent4 - 40%" xfId="114"/>
    <cellStyle name="Accent4 - 40% 2" xfId="115"/>
    <cellStyle name="Accent4 - 40% 3" xfId="116"/>
    <cellStyle name="Accent4 - 40% 4" xfId="117"/>
    <cellStyle name="Accent4 - 40% 5" xfId="118"/>
    <cellStyle name="Accent4 - 40% 6" xfId="119"/>
    <cellStyle name="Accent4 - 60%" xfId="120"/>
    <cellStyle name="Accent4 - 60% 2" xfId="121"/>
    <cellStyle name="Accent4 - 60% 3" xfId="122"/>
    <cellStyle name="Accent4 - 60% 4" xfId="123"/>
    <cellStyle name="Accent4 - 60% 5" xfId="124"/>
    <cellStyle name="Accent4 - 60% 6" xfId="125"/>
    <cellStyle name="Accent4_7-р" xfId="126"/>
    <cellStyle name="Accent5" xfId="127"/>
    <cellStyle name="Accent5 - 20%" xfId="128"/>
    <cellStyle name="Accent5 - 20% 2" xfId="129"/>
    <cellStyle name="Accent5 - 20% 3" xfId="130"/>
    <cellStyle name="Accent5 - 20% 4" xfId="131"/>
    <cellStyle name="Accent5 - 20% 5" xfId="132"/>
    <cellStyle name="Accent5 - 20% 6" xfId="133"/>
    <cellStyle name="Accent5 - 40%" xfId="134"/>
    <cellStyle name="Accent5 - 60%" xfId="135"/>
    <cellStyle name="Accent5 - 60% 2" xfId="136"/>
    <cellStyle name="Accent5 - 60% 3" xfId="137"/>
    <cellStyle name="Accent5 - 60% 4" xfId="138"/>
    <cellStyle name="Accent5 - 60% 5" xfId="139"/>
    <cellStyle name="Accent5 - 60% 6" xfId="140"/>
    <cellStyle name="Accent5_7-р" xfId="141"/>
    <cellStyle name="Accent6" xfId="142"/>
    <cellStyle name="Accent6 - 20%" xfId="143"/>
    <cellStyle name="Accent6 - 40%" xfId="144"/>
    <cellStyle name="Accent6 - 40% 2" xfId="145"/>
    <cellStyle name="Accent6 - 40% 3" xfId="146"/>
    <cellStyle name="Accent6 - 40% 4" xfId="147"/>
    <cellStyle name="Accent6 - 40% 5" xfId="148"/>
    <cellStyle name="Accent6 - 40% 6" xfId="149"/>
    <cellStyle name="Accent6 - 60%" xfId="150"/>
    <cellStyle name="Accent6 - 60% 2" xfId="151"/>
    <cellStyle name="Accent6 - 60% 3" xfId="152"/>
    <cellStyle name="Accent6 - 60% 4" xfId="153"/>
    <cellStyle name="Accent6 - 60% 5" xfId="154"/>
    <cellStyle name="Accent6 - 60% 6" xfId="155"/>
    <cellStyle name="Accent6_7-р" xfId="156"/>
    <cellStyle name="Annotations Cell - PerformancePoint" xfId="157"/>
    <cellStyle name="Arial007000001514155735" xfId="158"/>
    <cellStyle name="Arial007000001514155735 2" xfId="159"/>
    <cellStyle name="Arial0070000015536870911" xfId="160"/>
    <cellStyle name="Arial0070000015536870911 2" xfId="161"/>
    <cellStyle name="Arial007000001565535" xfId="162"/>
    <cellStyle name="Arial007000001565535 2" xfId="163"/>
    <cellStyle name="Arial0110010000536870911" xfId="164"/>
    <cellStyle name="Arial01101000015536870911" xfId="165"/>
    <cellStyle name="Arial017010000536870911" xfId="166"/>
    <cellStyle name="Arial018000000536870911" xfId="167"/>
    <cellStyle name="Arial10170100015536870911" xfId="168"/>
    <cellStyle name="Arial10170100015536870911 2" xfId="169"/>
    <cellStyle name="Arial107000000536870911" xfId="170"/>
    <cellStyle name="Arial107000001514155735" xfId="171"/>
    <cellStyle name="Arial107000001514155735 2" xfId="172"/>
    <cellStyle name="Arial107000001514155735FMT" xfId="173"/>
    <cellStyle name="Arial107000001514155735FMT 2" xfId="174"/>
    <cellStyle name="Arial1070000015536870911" xfId="175"/>
    <cellStyle name="Arial1070000015536870911 2" xfId="176"/>
    <cellStyle name="Arial1070000015536870911FMT" xfId="177"/>
    <cellStyle name="Arial1070000015536870911FMT 2" xfId="178"/>
    <cellStyle name="Arial107000001565535" xfId="179"/>
    <cellStyle name="Arial107000001565535 2" xfId="180"/>
    <cellStyle name="Arial107000001565535FMT" xfId="181"/>
    <cellStyle name="Arial107000001565535FMT 2" xfId="182"/>
    <cellStyle name="Arial117100000536870911" xfId="183"/>
    <cellStyle name="Arial118000000536870911" xfId="184"/>
    <cellStyle name="Arial2110100000536870911" xfId="185"/>
    <cellStyle name="Arial21101000015536870911" xfId="186"/>
    <cellStyle name="Arial2170000015536870911" xfId="187"/>
    <cellStyle name="Arial2170000015536870911 2" xfId="188"/>
    <cellStyle name="Arial2170000015536870911FMT" xfId="189"/>
    <cellStyle name="Arial2170000015536870911FMT 2" xfId="190"/>
    <cellStyle name="Bad" xfId="191"/>
    <cellStyle name="Calc Currency (0)" xfId="192"/>
    <cellStyle name="Calc Currency (2)" xfId="193"/>
    <cellStyle name="Calc Percent (0)" xfId="194"/>
    <cellStyle name="Calc Percent (1)" xfId="195"/>
    <cellStyle name="Calc Percent (2)" xfId="196"/>
    <cellStyle name="Calc Units (0)" xfId="197"/>
    <cellStyle name="Calc Units (1)" xfId="198"/>
    <cellStyle name="Calc Units (2)" xfId="199"/>
    <cellStyle name="Calculation" xfId="200"/>
    <cellStyle name="Check Cell" xfId="201"/>
    <cellStyle name="Comma [00]" xfId="202"/>
    <cellStyle name="Comma 2" xfId="203"/>
    <cellStyle name="Comma 3" xfId="204"/>
    <cellStyle name="Currency [00]" xfId="205"/>
    <cellStyle name="Data Cell - PerformancePoint" xfId="206"/>
    <cellStyle name="Data Entry Cell - PerformancePoint" xfId="207"/>
    <cellStyle name="Date Short" xfId="208"/>
    <cellStyle name="Default" xfId="209"/>
    <cellStyle name="Dezimal [0]_PERSONAL" xfId="210"/>
    <cellStyle name="Dezimal_PERSONAL" xfId="211"/>
    <cellStyle name="Emphasis 1" xfId="212"/>
    <cellStyle name="Emphasis 1 2" xfId="213"/>
    <cellStyle name="Emphasis 1 3" xfId="214"/>
    <cellStyle name="Emphasis 1 4" xfId="215"/>
    <cellStyle name="Emphasis 1 5" xfId="216"/>
    <cellStyle name="Emphasis 1 6" xfId="217"/>
    <cellStyle name="Emphasis 2" xfId="218"/>
    <cellStyle name="Emphasis 2 2" xfId="219"/>
    <cellStyle name="Emphasis 2 3" xfId="220"/>
    <cellStyle name="Emphasis 2 4" xfId="221"/>
    <cellStyle name="Emphasis 2 5" xfId="222"/>
    <cellStyle name="Emphasis 2 6" xfId="223"/>
    <cellStyle name="Emphasis 3" xfId="224"/>
    <cellStyle name="Enter Currency (0)" xfId="225"/>
    <cellStyle name="Enter Currency (2)" xfId="226"/>
    <cellStyle name="Enter Units (0)" xfId="227"/>
    <cellStyle name="Enter Units (1)" xfId="228"/>
    <cellStyle name="Enter Units (2)" xfId="229"/>
    <cellStyle name="Euro" xfId="230"/>
    <cellStyle name="Explanatory Text" xfId="231"/>
    <cellStyle name="Good" xfId="232"/>
    <cellStyle name="Good 2" xfId="233"/>
    <cellStyle name="Good 3" xfId="234"/>
    <cellStyle name="Good 4" xfId="235"/>
    <cellStyle name="Good_7-р_Из_Системы" xfId="236"/>
    <cellStyle name="Header1" xfId="237"/>
    <cellStyle name="Header2" xfId="238"/>
    <cellStyle name="Heading 1" xfId="239"/>
    <cellStyle name="Heading 2" xfId="240"/>
    <cellStyle name="Heading 3" xfId="241"/>
    <cellStyle name="Heading 4" xfId="242"/>
    <cellStyle name="Input" xfId="243"/>
    <cellStyle name="Link Currency (0)" xfId="244"/>
    <cellStyle name="Link Currency (2)" xfId="245"/>
    <cellStyle name="Link Units (0)" xfId="246"/>
    <cellStyle name="Link Units (1)" xfId="247"/>
    <cellStyle name="Link Units (2)" xfId="248"/>
    <cellStyle name="Linked Cell" xfId="249"/>
    <cellStyle name="Locked Cell - PerformancePoint" xfId="250"/>
    <cellStyle name="Neutral" xfId="251"/>
    <cellStyle name="Neutral 2" xfId="252"/>
    <cellStyle name="Neutral 3" xfId="253"/>
    <cellStyle name="Neutral 4" xfId="254"/>
    <cellStyle name="Neutral_7-р_Из_Системы" xfId="255"/>
    <cellStyle name="Norma11l" xfId="256"/>
    <cellStyle name="Normal 2" xfId="257"/>
    <cellStyle name="Normal 3" xfId="258"/>
    <cellStyle name="Normal 4" xfId="259"/>
    <cellStyle name="Normal 5" xfId="260"/>
    <cellStyle name="Normal_macro 2012 var 1" xfId="261"/>
    <cellStyle name="Note" xfId="262"/>
    <cellStyle name="Note 2" xfId="263"/>
    <cellStyle name="Note 3" xfId="264"/>
    <cellStyle name="Note 4" xfId="265"/>
    <cellStyle name="Note_7-р_Из_Системы" xfId="266"/>
    <cellStyle name="Output" xfId="267"/>
    <cellStyle name="Percent [0]" xfId="268"/>
    <cellStyle name="Percent [00]" xfId="269"/>
    <cellStyle name="Percent 2" xfId="270"/>
    <cellStyle name="Percent 3" xfId="271"/>
    <cellStyle name="PrePop Currency (0)" xfId="272"/>
    <cellStyle name="PrePop Currency (2)" xfId="273"/>
    <cellStyle name="PrePop Units (0)" xfId="274"/>
    <cellStyle name="PrePop Units (1)" xfId="275"/>
    <cellStyle name="PrePop Units (2)" xfId="276"/>
    <cellStyle name="SAPBEXaggData" xfId="277"/>
    <cellStyle name="SAPBEXaggData 2" xfId="278"/>
    <cellStyle name="SAPBEXaggData 3" xfId="279"/>
    <cellStyle name="SAPBEXaggData 4" xfId="280"/>
    <cellStyle name="SAPBEXaggData 5" xfId="281"/>
    <cellStyle name="SAPBEXaggData 6" xfId="282"/>
    <cellStyle name="SAPBEXaggDataEmph" xfId="283"/>
    <cellStyle name="SAPBEXaggDataEmph 2" xfId="284"/>
    <cellStyle name="SAPBEXaggDataEmph 3" xfId="285"/>
    <cellStyle name="SAPBEXaggDataEmph 4" xfId="286"/>
    <cellStyle name="SAPBEXaggDataEmph 5" xfId="287"/>
    <cellStyle name="SAPBEXaggDataEmph 6" xfId="288"/>
    <cellStyle name="SAPBEXaggItem" xfId="289"/>
    <cellStyle name="SAPBEXaggItem 2" xfId="290"/>
    <cellStyle name="SAPBEXaggItem 3" xfId="291"/>
    <cellStyle name="SAPBEXaggItem 4" xfId="292"/>
    <cellStyle name="SAPBEXaggItem 5" xfId="293"/>
    <cellStyle name="SAPBEXaggItem 6" xfId="294"/>
    <cellStyle name="SAPBEXaggItemX" xfId="295"/>
    <cellStyle name="SAPBEXaggItemX 2" xfId="296"/>
    <cellStyle name="SAPBEXaggItemX 3" xfId="297"/>
    <cellStyle name="SAPBEXaggItemX 4" xfId="298"/>
    <cellStyle name="SAPBEXaggItemX 5" xfId="299"/>
    <cellStyle name="SAPBEXaggItemX 6" xfId="300"/>
    <cellStyle name="SAPBEXchaText" xfId="301"/>
    <cellStyle name="SAPBEXchaText 2" xfId="302"/>
    <cellStyle name="SAPBEXchaText 3" xfId="303"/>
    <cellStyle name="SAPBEXchaText 4" xfId="304"/>
    <cellStyle name="SAPBEXchaText 5" xfId="305"/>
    <cellStyle name="SAPBEXchaText 6" xfId="306"/>
    <cellStyle name="SAPBEXchaText_Приложение_1_к_7-у-о_2009_Кв_1_ФСТ" xfId="307"/>
    <cellStyle name="SAPBEXexcBad7" xfId="308"/>
    <cellStyle name="SAPBEXexcBad7 2" xfId="309"/>
    <cellStyle name="SAPBEXexcBad7 3" xfId="310"/>
    <cellStyle name="SAPBEXexcBad7 4" xfId="311"/>
    <cellStyle name="SAPBEXexcBad7 5" xfId="312"/>
    <cellStyle name="SAPBEXexcBad7 6" xfId="313"/>
    <cellStyle name="SAPBEXexcBad8" xfId="314"/>
    <cellStyle name="SAPBEXexcBad8 2" xfId="315"/>
    <cellStyle name="SAPBEXexcBad8 3" xfId="316"/>
    <cellStyle name="SAPBEXexcBad8 4" xfId="317"/>
    <cellStyle name="SAPBEXexcBad8 5" xfId="318"/>
    <cellStyle name="SAPBEXexcBad8 6" xfId="319"/>
    <cellStyle name="SAPBEXexcBad9" xfId="320"/>
    <cellStyle name="SAPBEXexcBad9 2" xfId="321"/>
    <cellStyle name="SAPBEXexcBad9 3" xfId="322"/>
    <cellStyle name="SAPBEXexcBad9 4" xfId="323"/>
    <cellStyle name="SAPBEXexcBad9 5" xfId="324"/>
    <cellStyle name="SAPBEXexcBad9 6" xfId="325"/>
    <cellStyle name="SAPBEXexcCritical4" xfId="326"/>
    <cellStyle name="SAPBEXexcCritical4 2" xfId="327"/>
    <cellStyle name="SAPBEXexcCritical4 3" xfId="328"/>
    <cellStyle name="SAPBEXexcCritical4 4" xfId="329"/>
    <cellStyle name="SAPBEXexcCritical4 5" xfId="330"/>
    <cellStyle name="SAPBEXexcCritical4 6" xfId="331"/>
    <cellStyle name="SAPBEXexcCritical5" xfId="332"/>
    <cellStyle name="SAPBEXexcCritical5 2" xfId="333"/>
    <cellStyle name="SAPBEXexcCritical5 3" xfId="334"/>
    <cellStyle name="SAPBEXexcCritical5 4" xfId="335"/>
    <cellStyle name="SAPBEXexcCritical5 5" xfId="336"/>
    <cellStyle name="SAPBEXexcCritical5 6" xfId="337"/>
    <cellStyle name="SAPBEXexcCritical6" xfId="338"/>
    <cellStyle name="SAPBEXexcCritical6 2" xfId="339"/>
    <cellStyle name="SAPBEXexcCritical6 3" xfId="340"/>
    <cellStyle name="SAPBEXexcCritical6 4" xfId="341"/>
    <cellStyle name="SAPBEXexcCritical6 5" xfId="342"/>
    <cellStyle name="SAPBEXexcCritical6 6" xfId="343"/>
    <cellStyle name="SAPBEXexcGood1" xfId="344"/>
    <cellStyle name="SAPBEXexcGood1 2" xfId="345"/>
    <cellStyle name="SAPBEXexcGood1 3" xfId="346"/>
    <cellStyle name="SAPBEXexcGood1 4" xfId="347"/>
    <cellStyle name="SAPBEXexcGood1 5" xfId="348"/>
    <cellStyle name="SAPBEXexcGood1 6" xfId="349"/>
    <cellStyle name="SAPBEXexcGood2" xfId="350"/>
    <cellStyle name="SAPBEXexcGood2 2" xfId="351"/>
    <cellStyle name="SAPBEXexcGood2 3" xfId="352"/>
    <cellStyle name="SAPBEXexcGood2 4" xfId="353"/>
    <cellStyle name="SAPBEXexcGood2 5" xfId="354"/>
    <cellStyle name="SAPBEXexcGood2 6" xfId="355"/>
    <cellStyle name="SAPBEXexcGood3" xfId="356"/>
    <cellStyle name="SAPBEXexcGood3 2" xfId="357"/>
    <cellStyle name="SAPBEXexcGood3 3" xfId="358"/>
    <cellStyle name="SAPBEXexcGood3 4" xfId="359"/>
    <cellStyle name="SAPBEXexcGood3 5" xfId="360"/>
    <cellStyle name="SAPBEXexcGood3 6" xfId="361"/>
    <cellStyle name="SAPBEXfilterDrill" xfId="362"/>
    <cellStyle name="SAPBEXfilterDrill 2" xfId="363"/>
    <cellStyle name="SAPBEXfilterDrill 3" xfId="364"/>
    <cellStyle name="SAPBEXfilterDrill 4" xfId="365"/>
    <cellStyle name="SAPBEXfilterDrill 5" xfId="366"/>
    <cellStyle name="SAPBEXfilterDrill 6" xfId="367"/>
    <cellStyle name="SAPBEXfilterItem" xfId="368"/>
    <cellStyle name="SAPBEXfilterItem 2" xfId="369"/>
    <cellStyle name="SAPBEXfilterItem 3" xfId="370"/>
    <cellStyle name="SAPBEXfilterItem 4" xfId="371"/>
    <cellStyle name="SAPBEXfilterItem 5" xfId="372"/>
    <cellStyle name="SAPBEXfilterItem 6" xfId="373"/>
    <cellStyle name="SAPBEXfilterText" xfId="374"/>
    <cellStyle name="SAPBEXfilterText 2" xfId="375"/>
    <cellStyle name="SAPBEXfilterText 3" xfId="376"/>
    <cellStyle name="SAPBEXfilterText 4" xfId="377"/>
    <cellStyle name="SAPBEXfilterText 5" xfId="378"/>
    <cellStyle name="SAPBEXfilterText 6" xfId="379"/>
    <cellStyle name="SAPBEXformats" xfId="380"/>
    <cellStyle name="SAPBEXformats 2" xfId="381"/>
    <cellStyle name="SAPBEXformats 3" xfId="382"/>
    <cellStyle name="SAPBEXformats 4" xfId="383"/>
    <cellStyle name="SAPBEXformats 5" xfId="384"/>
    <cellStyle name="SAPBEXformats 6" xfId="385"/>
    <cellStyle name="SAPBEXheaderItem" xfId="386"/>
    <cellStyle name="SAPBEXheaderItem 2" xfId="387"/>
    <cellStyle name="SAPBEXheaderItem 3" xfId="388"/>
    <cellStyle name="SAPBEXheaderItem 4" xfId="389"/>
    <cellStyle name="SAPBEXheaderItem 5" xfId="390"/>
    <cellStyle name="SAPBEXheaderItem 6" xfId="391"/>
    <cellStyle name="SAPBEXheaderText" xfId="392"/>
    <cellStyle name="SAPBEXheaderText 2" xfId="393"/>
    <cellStyle name="SAPBEXheaderText 3" xfId="394"/>
    <cellStyle name="SAPBEXheaderText 4" xfId="395"/>
    <cellStyle name="SAPBEXheaderText 5" xfId="396"/>
    <cellStyle name="SAPBEXheaderText 6" xfId="397"/>
    <cellStyle name="SAPBEXHLevel0" xfId="398"/>
    <cellStyle name="SAPBEXHLevel0 2" xfId="399"/>
    <cellStyle name="SAPBEXHLevel0 3" xfId="400"/>
    <cellStyle name="SAPBEXHLevel0 4" xfId="401"/>
    <cellStyle name="SAPBEXHLevel0 5" xfId="402"/>
    <cellStyle name="SAPBEXHLevel0 6" xfId="403"/>
    <cellStyle name="SAPBEXHLevel0 7" xfId="404"/>
    <cellStyle name="SAPBEXHLevel0_7y-отчетная_РЖД_2009_04" xfId="405"/>
    <cellStyle name="SAPBEXHLevel0X" xfId="406"/>
    <cellStyle name="SAPBEXHLevel0X 2" xfId="407"/>
    <cellStyle name="SAPBEXHLevel0X 3" xfId="408"/>
    <cellStyle name="SAPBEXHLevel0X 4" xfId="409"/>
    <cellStyle name="SAPBEXHLevel0X 5" xfId="410"/>
    <cellStyle name="SAPBEXHLevel0X 6" xfId="411"/>
    <cellStyle name="SAPBEXHLevel0X 7" xfId="412"/>
    <cellStyle name="SAPBEXHLevel0X 8" xfId="413"/>
    <cellStyle name="SAPBEXHLevel0X 9" xfId="414"/>
    <cellStyle name="SAPBEXHLevel0X_7-р_Из_Системы" xfId="415"/>
    <cellStyle name="SAPBEXHLevel1" xfId="416"/>
    <cellStyle name="SAPBEXHLevel1 2" xfId="417"/>
    <cellStyle name="SAPBEXHLevel1 3" xfId="418"/>
    <cellStyle name="SAPBEXHLevel1 4" xfId="419"/>
    <cellStyle name="SAPBEXHLevel1 5" xfId="420"/>
    <cellStyle name="SAPBEXHLevel1 6" xfId="421"/>
    <cellStyle name="SAPBEXHLevel1 7" xfId="422"/>
    <cellStyle name="SAPBEXHLevel1_7y-отчетная_РЖД_2009_04" xfId="423"/>
    <cellStyle name="SAPBEXHLevel1X" xfId="424"/>
    <cellStyle name="SAPBEXHLevel1X 2" xfId="425"/>
    <cellStyle name="SAPBEXHLevel1X 3" xfId="426"/>
    <cellStyle name="SAPBEXHLevel1X 4" xfId="427"/>
    <cellStyle name="SAPBEXHLevel1X 5" xfId="428"/>
    <cellStyle name="SAPBEXHLevel1X 6" xfId="429"/>
    <cellStyle name="SAPBEXHLevel1X 7" xfId="430"/>
    <cellStyle name="SAPBEXHLevel1X 8" xfId="431"/>
    <cellStyle name="SAPBEXHLevel1X 9" xfId="432"/>
    <cellStyle name="SAPBEXHLevel1X_7-р_Из_Системы" xfId="433"/>
    <cellStyle name="SAPBEXHLevel2" xfId="434"/>
    <cellStyle name="SAPBEXHLevel2 2" xfId="435"/>
    <cellStyle name="SAPBEXHLevel2 3" xfId="436"/>
    <cellStyle name="SAPBEXHLevel2 4" xfId="437"/>
    <cellStyle name="SAPBEXHLevel2 5" xfId="438"/>
    <cellStyle name="SAPBEXHLevel2 6" xfId="439"/>
    <cellStyle name="SAPBEXHLevel2_Приложение_1_к_7-у-о_2009_Кв_1_ФСТ" xfId="440"/>
    <cellStyle name="SAPBEXHLevel2X" xfId="441"/>
    <cellStyle name="SAPBEXHLevel2X 2" xfId="442"/>
    <cellStyle name="SAPBEXHLevel2X 3" xfId="443"/>
    <cellStyle name="SAPBEXHLevel2X 4" xfId="444"/>
    <cellStyle name="SAPBEXHLevel2X 5" xfId="445"/>
    <cellStyle name="SAPBEXHLevel2X 6" xfId="446"/>
    <cellStyle name="SAPBEXHLevel2X 7" xfId="447"/>
    <cellStyle name="SAPBEXHLevel2X 8" xfId="448"/>
    <cellStyle name="SAPBEXHLevel2X 9" xfId="449"/>
    <cellStyle name="SAPBEXHLevel2X_7-р_Из_Системы" xfId="450"/>
    <cellStyle name="SAPBEXHLevel3" xfId="451"/>
    <cellStyle name="SAPBEXHLevel3 2" xfId="452"/>
    <cellStyle name="SAPBEXHLevel3 3" xfId="453"/>
    <cellStyle name="SAPBEXHLevel3 4" xfId="454"/>
    <cellStyle name="SAPBEXHLevel3 5" xfId="455"/>
    <cellStyle name="SAPBEXHLevel3 6" xfId="456"/>
    <cellStyle name="SAPBEXHLevel3_Приложение_1_к_7-у-о_2009_Кв_1_ФСТ" xfId="457"/>
    <cellStyle name="SAPBEXHLevel3X" xfId="458"/>
    <cellStyle name="SAPBEXHLevel3X 2" xfId="459"/>
    <cellStyle name="SAPBEXHLevel3X 3" xfId="460"/>
    <cellStyle name="SAPBEXHLevel3X 4" xfId="461"/>
    <cellStyle name="SAPBEXHLevel3X 5" xfId="462"/>
    <cellStyle name="SAPBEXHLevel3X 6" xfId="463"/>
    <cellStyle name="SAPBEXHLevel3X 7" xfId="464"/>
    <cellStyle name="SAPBEXHLevel3X 8" xfId="465"/>
    <cellStyle name="SAPBEXHLevel3X 9" xfId="466"/>
    <cellStyle name="SAPBEXHLevel3X_7-р_Из_Системы" xfId="467"/>
    <cellStyle name="SAPBEXinputData" xfId="468"/>
    <cellStyle name="SAPBEXinputData 10" xfId="469"/>
    <cellStyle name="SAPBEXinputData 2" xfId="470"/>
    <cellStyle name="SAPBEXinputData 3" xfId="471"/>
    <cellStyle name="SAPBEXinputData 4" xfId="472"/>
    <cellStyle name="SAPBEXinputData 5" xfId="473"/>
    <cellStyle name="SAPBEXinputData 6" xfId="474"/>
    <cellStyle name="SAPBEXinputData 7" xfId="475"/>
    <cellStyle name="SAPBEXinputData 8" xfId="476"/>
    <cellStyle name="SAPBEXinputData 9" xfId="477"/>
    <cellStyle name="SAPBEXinputData_7-р_Из_Системы" xfId="478"/>
    <cellStyle name="SAPBEXItemHeader" xfId="479"/>
    <cellStyle name="SAPBEXresData" xfId="480"/>
    <cellStyle name="SAPBEXresData 2" xfId="481"/>
    <cellStyle name="SAPBEXresData 3" xfId="482"/>
    <cellStyle name="SAPBEXresData 4" xfId="483"/>
    <cellStyle name="SAPBEXresData 5" xfId="484"/>
    <cellStyle name="SAPBEXresData 6" xfId="485"/>
    <cellStyle name="SAPBEXresDataEmph" xfId="486"/>
    <cellStyle name="SAPBEXresDataEmph 2" xfId="487"/>
    <cellStyle name="SAPBEXresDataEmph 2 2" xfId="488"/>
    <cellStyle name="SAPBEXresDataEmph 3" xfId="489"/>
    <cellStyle name="SAPBEXresDataEmph 3 2" xfId="490"/>
    <cellStyle name="SAPBEXresDataEmph 4" xfId="491"/>
    <cellStyle name="SAPBEXresDataEmph 4 2" xfId="492"/>
    <cellStyle name="SAPBEXresDataEmph 5" xfId="493"/>
    <cellStyle name="SAPBEXresDataEmph 5 2" xfId="494"/>
    <cellStyle name="SAPBEXresDataEmph 6" xfId="495"/>
    <cellStyle name="SAPBEXresDataEmph 6 2" xfId="496"/>
    <cellStyle name="SAPBEXresItem" xfId="497"/>
    <cellStyle name="SAPBEXresItem 2" xfId="498"/>
    <cellStyle name="SAPBEXresItem 3" xfId="499"/>
    <cellStyle name="SAPBEXresItem 4" xfId="500"/>
    <cellStyle name="SAPBEXresItem 5" xfId="501"/>
    <cellStyle name="SAPBEXresItem 6" xfId="502"/>
    <cellStyle name="SAPBEXresItemX" xfId="503"/>
    <cellStyle name="SAPBEXresItemX 2" xfId="504"/>
    <cellStyle name="SAPBEXresItemX 3" xfId="505"/>
    <cellStyle name="SAPBEXresItemX 4" xfId="506"/>
    <cellStyle name="SAPBEXresItemX 5" xfId="507"/>
    <cellStyle name="SAPBEXresItemX 6" xfId="508"/>
    <cellStyle name="SAPBEXstdData" xfId="509"/>
    <cellStyle name="SAPBEXstdData 2" xfId="510"/>
    <cellStyle name="SAPBEXstdData 3" xfId="511"/>
    <cellStyle name="SAPBEXstdData 4" xfId="512"/>
    <cellStyle name="SAPBEXstdData 5" xfId="513"/>
    <cellStyle name="SAPBEXstdData 6" xfId="514"/>
    <cellStyle name="SAPBEXstdData_Приложение_1_к_7-у-о_2009_Кв_1_ФСТ" xfId="515"/>
    <cellStyle name="SAPBEXstdDataEmph" xfId="516"/>
    <cellStyle name="SAPBEXstdDataEmph 2" xfId="517"/>
    <cellStyle name="SAPBEXstdDataEmph 3" xfId="518"/>
    <cellStyle name="SAPBEXstdDataEmph 4" xfId="519"/>
    <cellStyle name="SAPBEXstdDataEmph 5" xfId="520"/>
    <cellStyle name="SAPBEXstdDataEmph 6" xfId="521"/>
    <cellStyle name="SAPBEXstdItem" xfId="522"/>
    <cellStyle name="SAPBEXstdItem 2" xfId="523"/>
    <cellStyle name="SAPBEXstdItem 3" xfId="524"/>
    <cellStyle name="SAPBEXstdItem 4" xfId="525"/>
    <cellStyle name="SAPBEXstdItem 5" xfId="526"/>
    <cellStyle name="SAPBEXstdItem 6" xfId="527"/>
    <cellStyle name="SAPBEXstdItem 7" xfId="528"/>
    <cellStyle name="SAPBEXstdItem_7-р" xfId="529"/>
    <cellStyle name="SAPBEXstdItemX" xfId="530"/>
    <cellStyle name="SAPBEXstdItemX 2" xfId="531"/>
    <cellStyle name="SAPBEXstdItemX 3" xfId="532"/>
    <cellStyle name="SAPBEXstdItemX 4" xfId="533"/>
    <cellStyle name="SAPBEXstdItemX 5" xfId="534"/>
    <cellStyle name="SAPBEXstdItemX 6" xfId="535"/>
    <cellStyle name="SAPBEXtitle" xfId="536"/>
    <cellStyle name="SAPBEXtitle 2" xfId="537"/>
    <cellStyle name="SAPBEXtitle 3" xfId="538"/>
    <cellStyle name="SAPBEXtitle 4" xfId="539"/>
    <cellStyle name="SAPBEXtitle 5" xfId="540"/>
    <cellStyle name="SAPBEXtitle 6" xfId="541"/>
    <cellStyle name="SAPBEXunassignedItem" xfId="542"/>
    <cellStyle name="SAPBEXunassignedItem 2" xfId="543"/>
    <cellStyle name="SAPBEXundefined" xfId="544"/>
    <cellStyle name="SAPBEXundefined 2" xfId="545"/>
    <cellStyle name="SAPBEXundefined 3" xfId="546"/>
    <cellStyle name="SAPBEXundefined 4" xfId="547"/>
    <cellStyle name="SAPBEXundefined 5" xfId="548"/>
    <cellStyle name="SAPBEXundefined 6" xfId="549"/>
    <cellStyle name="Sheet Title" xfId="550"/>
    <cellStyle name="styleColumnTitles" xfId="551"/>
    <cellStyle name="styleDateRange" xfId="552"/>
    <cellStyle name="styleHidden" xfId="553"/>
    <cellStyle name="styleNormal" xfId="554"/>
    <cellStyle name="styleSeriesAttributes" xfId="555"/>
    <cellStyle name="styleSeriesData" xfId="556"/>
    <cellStyle name="styleSeriesDataForecast" xfId="557"/>
    <cellStyle name="styleSeriesDataForecastNA" xfId="558"/>
    <cellStyle name="styleSeriesDataNA" xfId="559"/>
    <cellStyle name="Text Indent A" xfId="560"/>
    <cellStyle name="Text Indent B" xfId="561"/>
    <cellStyle name="Text Indent C" xfId="562"/>
    <cellStyle name="Times New Roman0181000015536870911" xfId="563"/>
    <cellStyle name="Title" xfId="564"/>
    <cellStyle name="Total" xfId="565"/>
    <cellStyle name="Warning Text" xfId="566"/>
    <cellStyle name="Обычный" xfId="0" builtinId="0"/>
    <cellStyle name="Обычный 10" xfId="567"/>
    <cellStyle name="Обычный 11" xfId="568"/>
    <cellStyle name="Обычный 12" xfId="569"/>
    <cellStyle name="Обычный 12 2" xfId="570"/>
    <cellStyle name="Обычный 12_Т-НахВТО-газ-28.09.12" xfId="571"/>
    <cellStyle name="Обычный 13" xfId="572"/>
    <cellStyle name="Обычный 14" xfId="573"/>
    <cellStyle name="Обычный 15" xfId="574"/>
    <cellStyle name="Обычный 16" xfId="575"/>
    <cellStyle name="Обычный 16 2" xfId="576"/>
    <cellStyle name="Обычный 17" xfId="577"/>
    <cellStyle name="Обычный 18" xfId="578"/>
    <cellStyle name="Обычный 19" xfId="579"/>
    <cellStyle name="Обычный 2" xfId="580"/>
    <cellStyle name="Обычный 2 10" xfId="581"/>
    <cellStyle name="Обычный 2 11" xfId="582"/>
    <cellStyle name="Обычный 2 11 2" xfId="583"/>
    <cellStyle name="Обычный 2 11_Т-НахВТО-газ-28.09.12" xfId="584"/>
    <cellStyle name="Обычный 2 12" xfId="585"/>
    <cellStyle name="Обычный 2 12 2" xfId="586"/>
    <cellStyle name="Обычный 2 12_Т-НахВТО-газ-28.09.12" xfId="587"/>
    <cellStyle name="Обычный 2 13" xfId="588"/>
    <cellStyle name="Обычный 2 14" xfId="589"/>
    <cellStyle name="Обычный 2 2" xfId="590"/>
    <cellStyle name="Обычный 2 3" xfId="591"/>
    <cellStyle name="Обычный 2 4" xfId="592"/>
    <cellStyle name="Обычный 2 5" xfId="593"/>
    <cellStyle name="Обычный 2 6" xfId="594"/>
    <cellStyle name="Обычный 2 7" xfId="595"/>
    <cellStyle name="Обычный 2 8" xfId="596"/>
    <cellStyle name="Обычный 2 9" xfId="597"/>
    <cellStyle name="Обычный 2_Т-НахВТО-газ-28.09.12" xfId="598"/>
    <cellStyle name="Обычный 20" xfId="599"/>
    <cellStyle name="Обычный 21" xfId="600"/>
    <cellStyle name="Обычный 22" xfId="601"/>
    <cellStyle name="Обычный 23" xfId="602"/>
    <cellStyle name="Обычный 24" xfId="603"/>
    <cellStyle name="Обычный 25" xfId="604"/>
    <cellStyle name="Обычный 26" xfId="605"/>
    <cellStyle name="Обычный 27" xfId="606"/>
    <cellStyle name="Обычный 28" xfId="607"/>
    <cellStyle name="Обычный 29" xfId="608"/>
    <cellStyle name="Обычный 3" xfId="609"/>
    <cellStyle name="Обычный 3 2" xfId="610"/>
    <cellStyle name="Обычный 3 3" xfId="611"/>
    <cellStyle name="Обычный 3 4" xfId="612"/>
    <cellStyle name="Обычный 3 5" xfId="613"/>
    <cellStyle name="Обычный 3_RZD_2009-2030_macromodel_090518" xfId="614"/>
    <cellStyle name="Обычный 4" xfId="615"/>
    <cellStyle name="Обычный 4 2" xfId="616"/>
    <cellStyle name="Обычный 4 2 2" xfId="617"/>
    <cellStyle name="Обычный 4 2_Т-НахВТО-газ-28.09.12" xfId="618"/>
    <cellStyle name="Обычный 4_ЦФ запрос2008-2009" xfId="619"/>
    <cellStyle name="Обычный 5" xfId="620"/>
    <cellStyle name="Обычный 6" xfId="621"/>
    <cellStyle name="Обычный 7" xfId="622"/>
    <cellStyle name="Обычный 8" xfId="623"/>
    <cellStyle name="Обычный 9" xfId="624"/>
    <cellStyle name="Процентный 10" xfId="625"/>
    <cellStyle name="Процентный 11" xfId="626"/>
    <cellStyle name="Процентный 12" xfId="627"/>
    <cellStyle name="Процентный 13" xfId="628"/>
    <cellStyle name="Процентный 14" xfId="629"/>
    <cellStyle name="Процентный 2" xfId="630"/>
    <cellStyle name="Процентный 2 2" xfId="631"/>
    <cellStyle name="Процентный 2 2 2" xfId="632"/>
    <cellStyle name="Процентный 3" xfId="633"/>
    <cellStyle name="Процентный 4" xfId="634"/>
    <cellStyle name="Процентный 5" xfId="635"/>
    <cellStyle name="Процентный 6" xfId="636"/>
    <cellStyle name="Процентный 7" xfId="637"/>
    <cellStyle name="Процентный 8" xfId="638"/>
    <cellStyle name="Процентный 9" xfId="639"/>
    <cellStyle name="Сверхулин" xfId="640"/>
    <cellStyle name="Стиль 1" xfId="641"/>
    <cellStyle name="Стиль 1 2" xfId="642"/>
    <cellStyle name="Стиль 1 3" xfId="643"/>
    <cellStyle name="Стиль 1 4" xfId="644"/>
    <cellStyle name="Стиль 1 5" xfId="645"/>
    <cellStyle name="Стиль 1 6" xfId="646"/>
    <cellStyle name="Стиль 1 7" xfId="647"/>
    <cellStyle name="Стиль 1_Книга2" xfId="648"/>
    <cellStyle name="ТаблицаТекст" xfId="649"/>
    <cellStyle name="Тысячи [0]_Chart1 (Sales &amp; Costs)" xfId="650"/>
    <cellStyle name="Тысячи_Chart1 (Sales &amp; Costs)" xfId="651"/>
    <cellStyle name="Финансовый 10" xfId="652"/>
    <cellStyle name="Финансовый 11" xfId="653"/>
    <cellStyle name="Финансовый 12" xfId="654"/>
    <cellStyle name="Финансовый 13" xfId="655"/>
    <cellStyle name="Финансовый 14" xfId="656"/>
    <cellStyle name="Финансовый 15" xfId="657"/>
    <cellStyle name="Финансовый 16" xfId="658"/>
    <cellStyle name="Финансовый 17" xfId="659"/>
    <cellStyle name="Финансовый 2" xfId="660"/>
    <cellStyle name="Финансовый 2 10" xfId="661"/>
    <cellStyle name="Финансовый 2 2" xfId="662"/>
    <cellStyle name="Финансовый 2 3" xfId="663"/>
    <cellStyle name="Финансовый 2 4" xfId="664"/>
    <cellStyle name="Финансовый 2 5" xfId="665"/>
    <cellStyle name="Финансовый 2 6" xfId="666"/>
    <cellStyle name="Финансовый 2 7" xfId="667"/>
    <cellStyle name="Финансовый 2 8" xfId="668"/>
    <cellStyle name="Финансовый 2 9" xfId="669"/>
    <cellStyle name="Финансовый 3" xfId="670"/>
    <cellStyle name="Финансовый 4" xfId="671"/>
    <cellStyle name="Финансовый 5" xfId="672"/>
    <cellStyle name="Финансовый 6" xfId="673"/>
    <cellStyle name="Финансовый 7" xfId="674"/>
    <cellStyle name="Финансовый 8" xfId="675"/>
    <cellStyle name="Финансовый 9" xfId="6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52;&#1086;&#1080;%20&#1076;&#1086;&#1082;&#1091;&#1084;&#1077;&#1085;&#1090;&#1099;/2009-&#1076;&#1077;&#1092;/&#1072;&#1074;&#1075;&#1091;&#1089;&#1090;/V2008-2011013.04.09%20&#1086;&#1090;&#1095;&#1077;&#1090;-&#1075;&#1072;&#1079;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61;&#1072;&#1085;&#1086;&#1074;&#1072;/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52;&#1086;&#1080;%20&#1076;&#1086;&#1082;&#1091;&#1084;&#1077;&#1085;&#1090;&#1099;/2007-&#1076;&#1077;&#1092;&#1083;/&#1072;&#1087;&#1088;&#1077;&#1083;&#1100;/v%202007-2010%2060207gr2&#1091;&#1090;&#1086;&#1095;&#1085;27.04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41;&#1072;&#1083;&#1072;&#1085;&#1089;/An(EsMon)/7.02.01/V&#1045;&#1052;_2001.5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SC_W/&#1055;&#1088;&#1086;&#1075;&#1085;&#1086;&#1079;/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2015/napravleniya-deyatelnosti/makroprognozirovanie/&#1086;&#1090;&#1087;&#1088;&#1072;&#1074;&#1082;&#1072;%2018%20&#1072;&#1087;&#1088;/v%20&#1073;&#1072;&#1079;&#1086;&#1074;&#1099;&#1081;%20-&#1094;&#1077;&#1083;%20-&#1082;&#1086;&#1085;&#1089;18%202016-40%20-40-40-40%20&#1085;&#1086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41;&#1072;&#1083;&#1072;&#1085;&#1089;/An(EsMon)/SC_W/&#1055;&#1088;&#1086;&#1075;&#1085;&#1086;&#1079;/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41;&#1072;&#1083;&#1072;&#1085;&#1089;/An(EsMon)/7.02.01/SC_W/&#1055;&#1088;&#1086;&#1075;&#1085;&#1086;&#1079;/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41;&#1072;&#1083;&#1072;&#1085;&#1089;/An(EsMon)/7.02.01/&#1061;&#1072;&#1085;&#1086;&#1074;&#1072;/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41;&#1072;&#1083;&#1072;&#1085;&#1089;/An(EsMon)/&#1061;&#1072;&#1085;&#1086;&#1074;&#1072;/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onomy.govrb.ru/&#1052;&#1086;&#1080;%20&#1076;&#1086;&#1082;&#1091;&#1084;&#1077;&#1085;&#1090;&#1099;/&#1052;&#1054;&#1041;/06-03-06/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veca"/>
      <sheetName val="CPIfood 41"/>
      <sheetName val="df04-07"/>
      <sheetName val="df08-25"/>
      <sheetName val="Мир _цены"/>
      <sheetName val="ИПЦ-2011-41DM"/>
      <sheetName val="41ДМпеч"/>
      <sheetName val="уголь-мазут"/>
      <sheetName val="электро-11"/>
      <sheetName val="пч-25"/>
      <sheetName val="2025-ИПЦ-ЖКХ-жд"/>
      <sheetName val="ИЦПМЭ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2004-2007ОКВЭД"/>
      <sheetName val="def2008-2010"/>
      <sheetName val="Тарэлектроэн."/>
      <sheetName val="Мир _цены"/>
      <sheetName val="Прог ИПЦцепн."/>
      <sheetName val="1999"/>
      <sheetName val="Темпы"/>
      <sheetName val="РасчМЭРТИЦП"/>
      <sheetName val="ИПЦ2002-2004"/>
      <sheetName val="Тарифы газ-энергия 2020"/>
      <sheetName val="Г"/>
      <sheetName val="I"/>
      <sheetName val="def204-2007ОКВЭД"/>
      <sheetName val="def04-2007ОКВЭД"/>
      <sheetName val="def04-007ОКВЭД"/>
      <sheetName val="def04-07ОК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ч1-def (2)"/>
      <sheetName val="ИПЦ-баз1"/>
      <sheetName val="ИПЦ-цел4"/>
      <sheetName val="ИПЦ-баз25"/>
      <sheetName val="food"/>
      <sheetName val="ЖКХ "/>
      <sheetName val="df13-18-б"/>
      <sheetName val="vec"/>
      <sheetName val="Мир _цен"/>
      <sheetName val="электро"/>
      <sheetName val="уг-маз"/>
      <sheetName val="df08-12"/>
      <sheetName val="makro-nax"/>
      <sheetName val="пч1-СPI"/>
      <sheetName val="пч1-def"/>
      <sheetName val="пч1-кв"/>
      <sheetName val="СУ-1-тек-ср"/>
      <sheetName val="баз-кв"/>
      <sheetName val="10-15 д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гр"/>
      <sheetName val="ИПЦ-без"/>
      <sheetName val="Лист1"/>
      <sheetName val="Лист2"/>
    </sheetNames>
    <sheetDataSet>
      <sheetData sheetId="0"/>
      <sheetData sheetId="1">
        <row r="109">
          <cell r="O109">
            <v>113.30274803308698</v>
          </cell>
        </row>
        <row r="110">
          <cell r="O110">
            <v>112.39784748510149</v>
          </cell>
        </row>
        <row r="111">
          <cell r="O111">
            <v>116.48836335044243</v>
          </cell>
        </row>
        <row r="113">
          <cell r="O113">
            <v>107.71037043329821</v>
          </cell>
        </row>
        <row r="116">
          <cell r="T116">
            <v>107.73627830248995</v>
          </cell>
        </row>
        <row r="117">
          <cell r="T117">
            <v>114.54045232398475</v>
          </cell>
        </row>
        <row r="118">
          <cell r="T118">
            <v>115.60687848379099</v>
          </cell>
        </row>
        <row r="119">
          <cell r="T119">
            <v>114.02180506703145</v>
          </cell>
        </row>
        <row r="142">
          <cell r="O142">
            <v>108.79447859100272</v>
          </cell>
        </row>
        <row r="143">
          <cell r="O143">
            <v>107.85976659495641</v>
          </cell>
        </row>
        <row r="144">
          <cell r="O144">
            <v>106.0814330368876</v>
          </cell>
        </row>
        <row r="145">
          <cell r="O145">
            <v>106.89486638631169</v>
          </cell>
        </row>
        <row r="146">
          <cell r="O146">
            <v>98.314877859228829</v>
          </cell>
        </row>
        <row r="147">
          <cell r="O147">
            <v>109.65380392808967</v>
          </cell>
        </row>
        <row r="149">
          <cell r="O149">
            <v>109.75131576864079</v>
          </cell>
          <cell r="T149">
            <v>110.76810161329375</v>
          </cell>
        </row>
        <row r="150">
          <cell r="O150">
            <v>111.61332352699193</v>
          </cell>
          <cell r="T150">
            <v>114.51453139439469</v>
          </cell>
        </row>
        <row r="151">
          <cell r="O151">
            <v>120.55797318701032</v>
          </cell>
          <cell r="T151">
            <v>120.34019517066315</v>
          </cell>
        </row>
        <row r="152">
          <cell r="O152">
            <v>107.5783485295978</v>
          </cell>
          <cell r="T152">
            <v>111.88693858467092</v>
          </cell>
        </row>
        <row r="176">
          <cell r="O176">
            <v>108.7738066198359</v>
          </cell>
        </row>
        <row r="177">
          <cell r="O177">
            <v>109.02337569179626</v>
          </cell>
        </row>
        <row r="178">
          <cell r="O178">
            <v>112.88403508217422</v>
          </cell>
        </row>
        <row r="179">
          <cell r="O179">
            <v>109.44922059692053</v>
          </cell>
        </row>
        <row r="180">
          <cell r="O180">
            <v>145.5766183822615</v>
          </cell>
        </row>
        <row r="181">
          <cell r="O181">
            <v>104.97953466965433</v>
          </cell>
        </row>
        <row r="183">
          <cell r="O183">
            <v>104.87016856483</v>
          </cell>
          <cell r="T183">
            <v>105.39257806644488</v>
          </cell>
        </row>
        <row r="184">
          <cell r="O184">
            <v>108.05530326371108</v>
          </cell>
          <cell r="T184">
            <v>108.30708946764949</v>
          </cell>
        </row>
        <row r="185">
          <cell r="O185">
            <v>113.48185146634606</v>
          </cell>
          <cell r="T185">
            <v>114.03981361459724</v>
          </cell>
        </row>
        <row r="186">
          <cell r="O186">
            <v>105.3103320350418</v>
          </cell>
          <cell r="T186">
            <v>105.3928070776947</v>
          </cell>
        </row>
        <row r="210">
          <cell r="O210">
            <v>106.07408478239225</v>
          </cell>
        </row>
        <row r="211">
          <cell r="O211">
            <v>105.1996114716386</v>
          </cell>
        </row>
        <row r="212">
          <cell r="O212">
            <v>103.87685667612986</v>
          </cell>
        </row>
        <row r="213">
          <cell r="O213">
            <v>107.35813367140535</v>
          </cell>
        </row>
        <row r="214">
          <cell r="O214">
            <v>75.293740293868552</v>
          </cell>
        </row>
        <row r="215">
          <cell r="O215">
            <v>106.63132526492183</v>
          </cell>
        </row>
        <row r="217">
          <cell r="O217">
            <v>106.01565931654081</v>
          </cell>
          <cell r="T217">
            <v>105.83005483598831</v>
          </cell>
        </row>
        <row r="218">
          <cell r="O218">
            <v>108.57198902954902</v>
          </cell>
          <cell r="T218">
            <v>108.4362269183658</v>
          </cell>
        </row>
        <row r="219">
          <cell r="O219">
            <v>111.83899582991171</v>
          </cell>
          <cell r="T219">
            <v>112.23158952514119</v>
          </cell>
        </row>
        <row r="220">
          <cell r="O220">
            <v>106.97881377198973</v>
          </cell>
          <cell r="T220">
            <v>106.60746352070862</v>
          </cell>
        </row>
        <row r="244">
          <cell r="O244">
            <v>106.5713808428038</v>
          </cell>
          <cell r="T244">
            <v>105.07812934719337</v>
          </cell>
        </row>
        <row r="245">
          <cell r="O245">
            <v>106.33283176631386</v>
          </cell>
          <cell r="T245">
            <v>104.97042140545582</v>
          </cell>
        </row>
        <row r="246">
          <cell r="O246">
            <v>107.47151204301214</v>
          </cell>
          <cell r="T246">
            <v>104.38851774823199</v>
          </cell>
        </row>
        <row r="247">
          <cell r="O247">
            <v>107.11422412074747</v>
          </cell>
          <cell r="T247">
            <v>106.03334599394772</v>
          </cell>
        </row>
        <row r="248">
          <cell r="O248">
            <v>111.00782671221059</v>
          </cell>
        </row>
        <row r="249">
          <cell r="O249">
            <v>105.18211013094107</v>
          </cell>
          <cell r="T249">
            <v>105.63690480574577</v>
          </cell>
        </row>
        <row r="251">
          <cell r="O251">
            <v>105.0538033468524</v>
          </cell>
          <cell r="T251">
            <v>105.47781799899857</v>
          </cell>
        </row>
        <row r="252">
          <cell r="O252">
            <v>107.30046050825237</v>
          </cell>
          <cell r="T252">
            <v>105.40523129814309</v>
          </cell>
        </row>
        <row r="253">
          <cell r="O253">
            <v>109.57360113118726</v>
          </cell>
          <cell r="T253">
            <v>104.5946844381124</v>
          </cell>
        </row>
        <row r="254">
          <cell r="O254">
            <v>106.16701461646657</v>
          </cell>
          <cell r="T254">
            <v>105.82613708583418</v>
          </cell>
        </row>
        <row r="279">
          <cell r="O279">
            <v>106.49530129048996</v>
          </cell>
          <cell r="T279">
            <v>106.76736498696356</v>
          </cell>
        </row>
        <row r="280">
          <cell r="O280">
            <v>105.9330390303214</v>
          </cell>
          <cell r="T280">
            <v>106.31525253595242</v>
          </cell>
        </row>
        <row r="281">
          <cell r="O281">
            <v>107.34307175827179</v>
          </cell>
          <cell r="T281">
            <v>107.7167897405447</v>
          </cell>
        </row>
        <row r="282">
          <cell r="O282">
            <v>107.13710387501939</v>
          </cell>
          <cell r="T282">
            <v>107.52224051054182</v>
          </cell>
        </row>
        <row r="283">
          <cell r="O283">
            <v>109.34347206677678</v>
          </cell>
        </row>
        <row r="284">
          <cell r="O284">
            <v>104.52429785421117</v>
          </cell>
          <cell r="T284">
            <v>104.91287445889033</v>
          </cell>
        </row>
        <row r="286">
          <cell r="O286">
            <v>104.42677468211998</v>
          </cell>
          <cell r="T286">
            <v>104.70936674242746</v>
          </cell>
        </row>
        <row r="287">
          <cell r="O287">
            <v>108.05453949616307</v>
          </cell>
          <cell r="T287">
            <v>108.0944046529706</v>
          </cell>
        </row>
        <row r="288">
          <cell r="O288">
            <v>109.6002126304801</v>
          </cell>
          <cell r="T288">
            <v>110.25430222046508</v>
          </cell>
        </row>
        <row r="289">
          <cell r="O289">
            <v>107.27557502711954</v>
          </cell>
          <cell r="T289">
            <v>107.0149150848049</v>
          </cell>
        </row>
        <row r="314">
          <cell r="O314">
            <v>111.36555501943167</v>
          </cell>
          <cell r="T314">
            <v>107.83615689932408</v>
          </cell>
        </row>
        <row r="315">
          <cell r="O315">
            <v>111.68231553165531</v>
          </cell>
          <cell r="T315">
            <v>107.74197240998484</v>
          </cell>
        </row>
        <row r="316">
          <cell r="O316">
            <v>115.42531883818656</v>
          </cell>
          <cell r="T316">
            <v>110.13000918416544</v>
          </cell>
        </row>
        <row r="317">
          <cell r="O317">
            <v>114.68932884263985</v>
          </cell>
          <cell r="T317">
            <v>110.29978201097983</v>
          </cell>
        </row>
        <row r="318">
          <cell r="O318">
            <v>121.97144123760206</v>
          </cell>
        </row>
        <row r="319">
          <cell r="O319">
            <v>108.05842132000178</v>
          </cell>
          <cell r="T319">
            <v>105.42512640314357</v>
          </cell>
        </row>
        <row r="321">
          <cell r="O321">
            <v>107.98614702851407</v>
          </cell>
          <cell r="T321">
            <v>105.24303383555758</v>
          </cell>
        </row>
        <row r="322">
          <cell r="O322">
            <v>110.45322990369186</v>
          </cell>
          <cell r="T322">
            <v>108.10915426747196</v>
          </cell>
        </row>
        <row r="323">
          <cell r="O323">
            <v>109.88883144167298</v>
          </cell>
          <cell r="T323">
            <v>108.73866723384673</v>
          </cell>
        </row>
        <row r="324">
          <cell r="O324">
            <v>110.72594046162406</v>
          </cell>
          <cell r="T324">
            <v>107.76808678099874</v>
          </cell>
        </row>
        <row r="349">
          <cell r="O349">
            <v>112.90614414348653</v>
          </cell>
          <cell r="T349">
            <v>115.53329840396329</v>
          </cell>
        </row>
        <row r="350">
          <cell r="O350">
            <v>113.83427537089862</v>
          </cell>
          <cell r="T350">
            <v>116.59431547441577</v>
          </cell>
        </row>
        <row r="351">
          <cell r="O351">
            <v>114.01984931473588</v>
          </cell>
          <cell r="T351">
            <v>119.06051784027629</v>
          </cell>
        </row>
        <row r="352">
          <cell r="O352">
            <v>113.62727490540088</v>
          </cell>
          <cell r="T352">
            <v>117.85485292777852</v>
          </cell>
        </row>
        <row r="353">
          <cell r="O353">
            <v>117.30741340095048</v>
          </cell>
        </row>
        <row r="354">
          <cell r="O354">
            <v>113.64780179576881</v>
          </cell>
          <cell r="T354">
            <v>114.1386140602026</v>
          </cell>
        </row>
        <row r="356">
          <cell r="O356">
            <v>114.46367070752402</v>
          </cell>
          <cell r="T356">
            <v>114.8927343746653</v>
          </cell>
        </row>
        <row r="357">
          <cell r="O357">
            <v>110.2008994269661</v>
          </cell>
          <cell r="T357">
            <v>112.43668293237886</v>
          </cell>
        </row>
        <row r="358">
          <cell r="O358">
            <v>110.47613530374223</v>
          </cell>
          <cell r="T358">
            <v>111.80491176114991</v>
          </cell>
        </row>
        <row r="359">
          <cell r="O359">
            <v>110.06794358849531</v>
          </cell>
          <cell r="T359">
            <v>112.74206257566668</v>
          </cell>
        </row>
        <row r="384">
          <cell r="O384">
            <v>106.46486550843642</v>
          </cell>
          <cell r="T384">
            <v>107.49070519096477</v>
          </cell>
        </row>
        <row r="385">
          <cell r="O385">
            <v>106.37576674839822</v>
          </cell>
          <cell r="T385">
            <v>107.44021676967243</v>
          </cell>
        </row>
        <row r="386">
          <cell r="O386">
            <v>106.19546195678859</v>
          </cell>
          <cell r="T386">
            <v>106.65585635537735</v>
          </cell>
        </row>
        <row r="387">
          <cell r="O387">
            <v>106.52981564380831</v>
          </cell>
          <cell r="T387">
            <v>107.10164195110848</v>
          </cell>
        </row>
        <row r="388">
          <cell r="O388">
            <v>103.47562331045569</v>
          </cell>
        </row>
        <row r="389">
          <cell r="O389">
            <v>106.56342991139917</v>
          </cell>
          <cell r="T389">
            <v>108.24688689402333</v>
          </cell>
        </row>
        <row r="391">
          <cell r="O391">
            <v>106.61634508017862</v>
          </cell>
          <cell r="T391">
            <v>108.462630674529</v>
          </cell>
        </row>
        <row r="392">
          <cell r="O392">
            <v>106.72531072657877</v>
          </cell>
          <cell r="T392">
            <v>107.63658480387204</v>
          </cell>
        </row>
        <row r="393">
          <cell r="O393">
            <v>105.52060545434161</v>
          </cell>
          <cell r="T393">
            <v>107.57523591439922</v>
          </cell>
        </row>
        <row r="394">
          <cell r="O394">
            <v>107.30284209910812</v>
          </cell>
          <cell r="T394">
            <v>107.65996068871443</v>
          </cell>
        </row>
        <row r="417">
          <cell r="O417">
            <v>104.9497522997719</v>
          </cell>
          <cell r="T417">
            <v>105.52813801455623</v>
          </cell>
        </row>
        <row r="418">
          <cell r="O418">
            <v>104.84131173368706</v>
          </cell>
          <cell r="T418">
            <v>105.46870922980108</v>
          </cell>
        </row>
        <row r="419">
          <cell r="O419">
            <v>105.39366541628682</v>
          </cell>
          <cell r="T419">
            <v>105.96309805432804</v>
          </cell>
        </row>
        <row r="420">
          <cell r="O420">
            <v>105.32400182289636</v>
          </cell>
          <cell r="T420">
            <v>105.96081475826212</v>
          </cell>
        </row>
        <row r="421">
          <cell r="O421">
            <v>106.03040296328074</v>
          </cell>
        </row>
        <row r="422">
          <cell r="O422">
            <v>104.20673041733764</v>
          </cell>
          <cell r="T422">
            <v>104.90700788667544</v>
          </cell>
        </row>
        <row r="424">
          <cell r="O424">
            <v>104.00763361756859</v>
          </cell>
          <cell r="T424">
            <v>104.74651697248858</v>
          </cell>
        </row>
        <row r="425">
          <cell r="O425">
            <v>105.26475734097939</v>
          </cell>
          <cell r="T425">
            <v>105.09124928161128</v>
          </cell>
        </row>
        <row r="426">
          <cell r="O426">
            <v>105.14738135753289</v>
          </cell>
          <cell r="T426">
            <v>105.37171744745382</v>
          </cell>
        </row>
        <row r="427">
          <cell r="O427">
            <v>105.32478616301385</v>
          </cell>
          <cell r="T427">
            <v>105.79547290472068</v>
          </cell>
        </row>
        <row r="450">
          <cell r="O450">
            <v>104.54951816540191</v>
          </cell>
          <cell r="T450">
            <v>104.78738342077641</v>
          </cell>
        </row>
        <row r="451">
          <cell r="O451">
            <v>104.35401716348983</v>
          </cell>
          <cell r="T451">
            <v>104.65319511393159</v>
          </cell>
        </row>
        <row r="452">
          <cell r="O452">
            <v>104.67875315559351</v>
          </cell>
          <cell r="T452">
            <v>105.11471213284729</v>
          </cell>
        </row>
        <row r="453">
          <cell r="O453">
            <v>104.72152308860134</v>
          </cell>
          <cell r="T453">
            <v>105.08585927503304</v>
          </cell>
        </row>
        <row r="454">
          <cell r="O454">
            <v>104.29287630283652</v>
          </cell>
        </row>
        <row r="455">
          <cell r="O455">
            <v>103.9797836097533</v>
          </cell>
          <cell r="T455">
            <v>104.12149393738967</v>
          </cell>
        </row>
        <row r="457">
          <cell r="O457">
            <v>103.9466342010075</v>
          </cell>
          <cell r="T457">
            <v>104.0093360495603</v>
          </cell>
        </row>
        <row r="458">
          <cell r="O458">
            <v>105.11320148459053</v>
          </cell>
          <cell r="T458">
            <v>105.17657044635375</v>
          </cell>
        </row>
        <row r="459">
          <cell r="O459">
            <v>104.94139135134353</v>
          </cell>
          <cell r="T459">
            <v>104.99082831738311</v>
          </cell>
        </row>
        <row r="460">
          <cell r="O460">
            <v>105.20351217110493</v>
          </cell>
          <cell r="T460">
            <v>105.27703048727611</v>
          </cell>
        </row>
        <row r="484">
          <cell r="O484">
            <v>104.04154432657275</v>
          </cell>
          <cell r="T484">
            <v>104.2510653204143</v>
          </cell>
        </row>
        <row r="485">
          <cell r="O485">
            <v>103.81315403993781</v>
          </cell>
          <cell r="T485">
            <v>104.03257750492287</v>
          </cell>
        </row>
        <row r="486">
          <cell r="O486">
            <v>104.02278239305969</v>
          </cell>
          <cell r="T486">
            <v>104.29315469566463</v>
          </cell>
        </row>
        <row r="487">
          <cell r="O487">
            <v>104.07569935025566</v>
          </cell>
          <cell r="T487">
            <v>104.33009165195486</v>
          </cell>
        </row>
        <row r="489">
          <cell r="O489">
            <v>103.5720223654662</v>
          </cell>
          <cell r="T489">
            <v>103.73292757025992</v>
          </cell>
        </row>
        <row r="491">
          <cell r="O491">
            <v>103.54316495666475</v>
          </cell>
          <cell r="T491">
            <v>103.70208867250321</v>
          </cell>
        </row>
        <row r="492">
          <cell r="O492">
            <v>104.53311651978346</v>
          </cell>
          <cell r="T492">
            <v>104.78506892840977</v>
          </cell>
        </row>
        <row r="493">
          <cell r="O493">
            <v>104.39311705057855</v>
          </cell>
          <cell r="T493">
            <v>104.66816794008385</v>
          </cell>
        </row>
        <row r="494">
          <cell r="O494">
            <v>104.62218319440771</v>
          </cell>
          <cell r="T494">
            <v>104.84424509768024</v>
          </cell>
        </row>
        <row r="565">
          <cell r="H565">
            <v>1.1455954323001631</v>
          </cell>
          <cell r="I565">
            <v>1.065503737985048</v>
          </cell>
          <cell r="J565">
            <v>1.030866430272787</v>
          </cell>
          <cell r="K565">
            <v>1.0196464327952988</v>
          </cell>
          <cell r="L565">
            <v>0.977140044706027</v>
          </cell>
          <cell r="M565">
            <v>1.0700718892686159</v>
          </cell>
          <cell r="N565">
            <v>1.6884079566423538</v>
          </cell>
          <cell r="O565">
            <v>1.2495498739647102</v>
          </cell>
          <cell r="Q565">
            <v>1.0109204368174727</v>
          </cell>
          <cell r="R565">
            <v>0.96759259259259267</v>
          </cell>
          <cell r="S565">
            <v>0.98724082934609247</v>
          </cell>
        </row>
        <row r="573">
          <cell r="H573">
            <v>0.97381162115428532</v>
          </cell>
          <cell r="I573">
            <v>1.2762870917271671</v>
          </cell>
          <cell r="J573">
            <v>0.95653497644844143</v>
          </cell>
          <cell r="K573">
            <v>0.96805545071575028</v>
          </cell>
          <cell r="L573">
            <v>1.0573274842238822</v>
          </cell>
          <cell r="M573">
            <v>1.0243644363894757</v>
          </cell>
          <cell r="N573">
            <v>1.2060128298442663</v>
          </cell>
          <cell r="O573">
            <v>1.5874323112340851</v>
          </cell>
          <cell r="Q573">
            <v>0.9647922661840701</v>
          </cell>
          <cell r="R573">
            <v>0.98953758718677354</v>
          </cell>
          <cell r="S573">
            <v>0.97807074794413251</v>
          </cell>
        </row>
      </sheetData>
      <sheetData sheetId="2"/>
      <sheetData sheetId="3"/>
      <sheetData sheetId="4"/>
      <sheetData sheetId="5"/>
      <sheetData sheetId="6">
        <row r="11">
          <cell r="AU11">
            <v>1.0615428495953867</v>
          </cell>
          <cell r="BK11">
            <v>1.0537040214962898</v>
          </cell>
          <cell r="CA11">
            <v>1.0748702430431383</v>
          </cell>
          <cell r="CP11">
            <v>1.0607574870398682</v>
          </cell>
          <cell r="DF11">
            <v>1.0510318241809811</v>
          </cell>
          <cell r="DV11">
            <v>1.047041268460289</v>
          </cell>
          <cell r="FH11">
            <v>1.1053269848897564</v>
          </cell>
          <cell r="GM11">
            <v>1.0539586182034726</v>
          </cell>
          <cell r="HW11">
            <v>1.0005951001561362</v>
          </cell>
          <cell r="HX11">
            <v>0.9936887575001766</v>
          </cell>
          <cell r="HY11">
            <v>1.0805821181771711</v>
          </cell>
          <cell r="HZ11">
            <v>1.0133431576879102</v>
          </cell>
          <cell r="IA11">
            <v>1.0536151117166841</v>
          </cell>
          <cell r="IB11">
            <v>1.0271922501684634</v>
          </cell>
          <cell r="IC11">
            <v>1.0262317967782271</v>
          </cell>
          <cell r="ID11">
            <v>1.0719983375520405</v>
          </cell>
          <cell r="IE11">
            <v>1.0887372044481967</v>
          </cell>
          <cell r="JG11">
            <v>1.0073399778965439</v>
          </cell>
          <cell r="JH11">
            <v>0.99218138983257087</v>
          </cell>
          <cell r="JI11">
            <v>1.0501126410136121</v>
          </cell>
          <cell r="JJ11">
            <v>0.9991907914941579</v>
          </cell>
          <cell r="JK11">
            <v>1.0769753870585488</v>
          </cell>
          <cell r="JL11">
            <v>1.0911548540235199</v>
          </cell>
          <cell r="JM11">
            <v>1.0944135528461176</v>
          </cell>
          <cell r="JN11">
            <v>1.0635540668385333</v>
          </cell>
          <cell r="JO11">
            <v>1.0591874588550767</v>
          </cell>
          <cell r="LA11">
            <v>1.0600428953694583</v>
          </cell>
          <cell r="LW11">
            <v>1.0511588126643969</v>
          </cell>
          <cell r="MS11">
            <v>1.0473319576001703</v>
          </cell>
        </row>
        <row r="12">
          <cell r="AU12">
            <v>1.0513325071958419</v>
          </cell>
          <cell r="BK12">
            <v>1.0941368983541506</v>
          </cell>
          <cell r="CA12">
            <v>1.0207487180301857</v>
          </cell>
          <cell r="CP12">
            <v>1.0276999529239343</v>
          </cell>
          <cell r="DF12">
            <v>1.0127166187515173</v>
          </cell>
          <cell r="DV12">
            <v>1.002235657670342</v>
          </cell>
          <cell r="FH12">
            <v>1.0586610616520804</v>
          </cell>
          <cell r="GM12">
            <v>1.0455059734899235</v>
          </cell>
          <cell r="HW12">
            <v>1.0306579617333307</v>
          </cell>
          <cell r="HX12">
            <v>1.2111994321986037</v>
          </cell>
          <cell r="HY12">
            <v>0.95727312048650892</v>
          </cell>
          <cell r="HZ12">
            <v>0.96873302325728561</v>
          </cell>
          <cell r="IA12">
            <v>1.1085745783600034</v>
          </cell>
          <cell r="IB12">
            <v>1.1200291597736776</v>
          </cell>
          <cell r="IC12">
            <v>1.1080988271459944</v>
          </cell>
          <cell r="ID12">
            <v>1.0931619597000559</v>
          </cell>
          <cell r="IE12">
            <v>1.1129942116940765</v>
          </cell>
          <cell r="JG12">
            <v>0.89266994799100341</v>
          </cell>
          <cell r="JH12">
            <v>1.1143047022332058</v>
          </cell>
          <cell r="JI12">
            <v>1.0928381195331007</v>
          </cell>
          <cell r="JJ12">
            <v>1.0206756006628364</v>
          </cell>
          <cell r="JK12">
            <v>0.94320681736007184</v>
          </cell>
          <cell r="JL12">
            <v>0.87826869176322131</v>
          </cell>
          <cell r="JM12">
            <v>0.89273583367675047</v>
          </cell>
          <cell r="JN12">
            <v>0.98051697867097642</v>
          </cell>
          <cell r="JO12">
            <v>1.0263328512567298</v>
          </cell>
          <cell r="LA12">
            <v>1.0209493954512379</v>
          </cell>
          <cell r="LW12">
            <v>1.0132543944946772</v>
          </cell>
          <cell r="MS12">
            <v>1.0071731225332632</v>
          </cell>
        </row>
        <row r="13">
          <cell r="AU13">
            <v>1.0603265573204042</v>
          </cell>
          <cell r="BK13">
            <v>1.0903952172664308</v>
          </cell>
          <cell r="CA13">
            <v>0.98051627440786093</v>
          </cell>
          <cell r="CP13">
            <v>1.0155565824946695</v>
          </cell>
          <cell r="DF13">
            <v>1.0073862703665926</v>
          </cell>
          <cell r="DV13">
            <v>0.99707043452274779</v>
          </cell>
          <cell r="FH13">
            <v>1.0661375605381627</v>
          </cell>
          <cell r="GM13">
            <v>1.0452938927769451</v>
          </cell>
          <cell r="HW13">
            <v>1.0105094590580674</v>
          </cell>
          <cell r="HX13">
            <v>1.2519028538880905</v>
          </cell>
          <cell r="HY13">
            <v>0.95015462548101459</v>
          </cell>
          <cell r="HZ13">
            <v>0.96047671952952207</v>
          </cell>
          <cell r="IA13">
            <v>1.1069625155422667</v>
          </cell>
          <cell r="IB13">
            <v>1.1174945785821264</v>
          </cell>
          <cell r="IC13">
            <v>1.1078775328505897</v>
          </cell>
          <cell r="ID13">
            <v>1.084486094245886</v>
          </cell>
          <cell r="IE13">
            <v>1.1178207246738447</v>
          </cell>
          <cell r="JG13">
            <v>0.85241124684185032</v>
          </cell>
          <cell r="JH13">
            <v>1.1218347690453718</v>
          </cell>
          <cell r="JI13">
            <v>1.1009133467578496</v>
          </cell>
          <cell r="JJ13">
            <v>1.0188299321884082</v>
          </cell>
          <cell r="JK13">
            <v>0.91949586820680007</v>
          </cell>
          <cell r="JL13">
            <v>0.84212892607724188</v>
          </cell>
          <cell r="JM13">
            <v>0.86374166721328716</v>
          </cell>
          <cell r="JN13">
            <v>0.96410619885276261</v>
          </cell>
          <cell r="JO13">
            <v>1.0173104638026547</v>
          </cell>
          <cell r="LA13">
            <v>1.0141312842023142</v>
          </cell>
          <cell r="LW13">
            <v>1.0086050323125531</v>
          </cell>
          <cell r="MS13">
            <v>1.0019506617332625</v>
          </cell>
        </row>
        <row r="14">
          <cell r="AU14">
            <v>1.0897974045688525</v>
          </cell>
          <cell r="BK14">
            <v>1.089378411826309</v>
          </cell>
          <cell r="CA14">
            <v>0.97370722225437123</v>
          </cell>
          <cell r="CP14">
            <v>1.0089169760873082</v>
          </cell>
          <cell r="DF14">
            <v>0.99748265014839865</v>
          </cell>
          <cell r="DV14">
            <v>0.98504830249796693</v>
          </cell>
          <cell r="FH14">
            <v>1.0764727524091335</v>
          </cell>
          <cell r="GM14">
            <v>1.0489295316319229</v>
          </cell>
          <cell r="HW14">
            <v>1.0065320470888937</v>
          </cell>
          <cell r="HX14">
            <v>1.2616763249568892</v>
          </cell>
          <cell r="HY14">
            <v>0.94850833765538867</v>
          </cell>
          <cell r="HZ14">
            <v>0.95616938651390815</v>
          </cell>
          <cell r="IA14">
            <v>1.0998999544087422</v>
          </cell>
          <cell r="IB14">
            <v>1.1123821156562184</v>
          </cell>
          <cell r="IC14">
            <v>1.0967086405296782</v>
          </cell>
          <cell r="ID14">
            <v>1.0722766759063425</v>
          </cell>
          <cell r="IE14">
            <v>1.1186190757113326</v>
          </cell>
          <cell r="JG14">
            <v>0.83716593809785367</v>
          </cell>
          <cell r="JH14">
            <v>1.1362365391619416</v>
          </cell>
          <cell r="JI14">
            <v>1.110889535528963</v>
          </cell>
          <cell r="JJ14">
            <v>1.0140459888229791</v>
          </cell>
          <cell r="JK14">
            <v>0.91292350460932303</v>
          </cell>
          <cell r="JL14">
            <v>0.82695035941407591</v>
          </cell>
          <cell r="JM14">
            <v>0.85526048988490122</v>
          </cell>
          <cell r="JN14">
            <v>0.96436496051071385</v>
          </cell>
          <cell r="JO14">
            <v>1.0163587425995204</v>
          </cell>
          <cell r="LA14">
            <v>1.009990348445569</v>
          </cell>
          <cell r="LW14">
            <v>0.99968066431045799</v>
          </cell>
          <cell r="MS14">
            <v>0.98831787493240086</v>
          </cell>
        </row>
        <row r="15">
          <cell r="IA15">
            <v>0.87746025586853005</v>
          </cell>
          <cell r="JK15">
            <v>0.79970589868771791</v>
          </cell>
          <cell r="LA15">
            <v>1.022737771363843</v>
          </cell>
          <cell r="LW15">
            <v>1.0049230307770687</v>
          </cell>
        </row>
        <row r="16">
          <cell r="IA16">
            <v>0.80559556471427207</v>
          </cell>
          <cell r="JK16">
            <v>0.94862656641872434</v>
          </cell>
          <cell r="LA16">
            <v>1.0240638845634542</v>
          </cell>
          <cell r="LW16">
            <v>1.0080660880864867</v>
          </cell>
        </row>
        <row r="17">
          <cell r="AU17">
            <v>1.0965348338128904</v>
          </cell>
          <cell r="BK17">
            <v>1.0989529488901724</v>
          </cell>
          <cell r="CA17">
            <v>0.94435184660570459</v>
          </cell>
          <cell r="CP17">
            <v>1.0126870707597311</v>
          </cell>
          <cell r="DF17">
            <v>0.99327239624960695</v>
          </cell>
          <cell r="DV17">
            <v>0.97875152030905943</v>
          </cell>
          <cell r="FH17">
            <v>1.0589011313766516</v>
          </cell>
          <cell r="GM17">
            <v>1.0672767818807094</v>
          </cell>
          <cell r="HW17">
            <v>1.0111006531946647</v>
          </cell>
          <cell r="HX17">
            <v>1.3466250016405561</v>
          </cell>
          <cell r="HY17">
            <v>0.89667190432356181</v>
          </cell>
          <cell r="HZ17">
            <v>0.97739939420818434</v>
          </cell>
          <cell r="IA17">
            <v>1.1010061203688413</v>
          </cell>
          <cell r="IB17">
            <v>1.0846372866936653</v>
          </cell>
          <cell r="IC17">
            <v>1.0955749455690424</v>
          </cell>
          <cell r="ID17">
            <v>1.0648788775115299</v>
          </cell>
          <cell r="IE17">
            <v>1.1692355936129646</v>
          </cell>
          <cell r="JG17">
            <v>0.76990841396617826</v>
          </cell>
          <cell r="JH17">
            <v>1.1997301348832923</v>
          </cell>
          <cell r="JI17">
            <v>1.1247917703891666</v>
          </cell>
          <cell r="JJ17">
            <v>1.016116846129997</v>
          </cell>
          <cell r="JK17">
            <v>0.9282504897686028</v>
          </cell>
          <cell r="JL17">
            <v>0.81473140233076924</v>
          </cell>
          <cell r="JM17">
            <v>0.8727614310275551</v>
          </cell>
          <cell r="JN17">
            <v>1.0055418066502113</v>
          </cell>
          <cell r="JO17">
            <v>1.0466332742107682</v>
          </cell>
          <cell r="LA17">
            <v>1.0103957051730788</v>
          </cell>
          <cell r="LW17">
            <v>0.99627203086871197</v>
          </cell>
          <cell r="MS17">
            <v>0.98313548842804688</v>
          </cell>
        </row>
        <row r="18">
          <cell r="AU18">
            <v>1.0993632338643307</v>
          </cell>
          <cell r="BK18">
            <v>1.0427467337154237</v>
          </cell>
          <cell r="CA18">
            <v>0.96003314132404294</v>
          </cell>
          <cell r="CP18">
            <v>0.99883899658824848</v>
          </cell>
          <cell r="DF18">
            <v>0.99884608568696298</v>
          </cell>
          <cell r="DV18">
            <v>0.95538043306515963</v>
          </cell>
          <cell r="FH18">
            <v>1.1282879314586143</v>
          </cell>
          <cell r="GM18">
            <v>1.1129795667626272</v>
          </cell>
          <cell r="HW18">
            <v>0.94196093571221495</v>
          </cell>
          <cell r="HX18">
            <v>1.1075022136937189</v>
          </cell>
          <cell r="HY18">
            <v>1.0421082365877883</v>
          </cell>
          <cell r="HZ18">
            <v>0.92764991238251615</v>
          </cell>
          <cell r="IA18">
            <v>1.0180811725814316</v>
          </cell>
          <cell r="IB18">
            <v>1.0138957137379219</v>
          </cell>
          <cell r="IC18">
            <v>1.0416003456861511</v>
          </cell>
          <cell r="ID18">
            <v>1.0117567566343217</v>
          </cell>
          <cell r="IE18">
            <v>1.0042381318975693</v>
          </cell>
          <cell r="JG18">
            <v>0.88444805831561835</v>
          </cell>
          <cell r="JH18">
            <v>1.0950546966131225</v>
          </cell>
          <cell r="JI18">
            <v>1.0488251585965169</v>
          </cell>
          <cell r="JJ18">
            <v>1.0001449225814272</v>
          </cell>
          <cell r="JK18">
            <v>0.94202886359009896</v>
          </cell>
          <cell r="JL18">
            <v>0.91799288466562967</v>
          </cell>
          <cell r="JM18">
            <v>0.89624797317200855</v>
          </cell>
          <cell r="JN18">
            <v>0.94133812454626198</v>
          </cell>
          <cell r="JO18">
            <v>1.017303114719609</v>
          </cell>
          <cell r="LA18">
            <v>0.99594430358207453</v>
          </cell>
          <cell r="LW18">
            <v>0.99666450640854731</v>
          </cell>
          <cell r="MS18">
            <v>0.96278701409898049</v>
          </cell>
        </row>
        <row r="20">
          <cell r="IA20">
            <v>0.82394700782470665</v>
          </cell>
          <cell r="JK20">
            <v>0.71660786491695727</v>
          </cell>
          <cell r="LA20">
            <v>1.0056503618184574</v>
          </cell>
          <cell r="LW20">
            <v>0.98389737436942482</v>
          </cell>
        </row>
        <row r="21">
          <cell r="IA21">
            <v>0.74749445589284003</v>
          </cell>
          <cell r="JK21">
            <v>0.95178320802340532</v>
          </cell>
          <cell r="LA21">
            <v>1.0060798557043178</v>
          </cell>
          <cell r="LW21">
            <v>0.99833261010810825</v>
          </cell>
        </row>
        <row r="23">
          <cell r="AU23">
            <v>0.99368921726583159</v>
          </cell>
          <cell r="BK23">
            <v>1.1590844386135117</v>
          </cell>
          <cell r="CA23">
            <v>1.02819739223038</v>
          </cell>
          <cell r="CP23">
            <v>1.0665502858545324</v>
          </cell>
          <cell r="DF23">
            <v>1.1219886330719242</v>
          </cell>
          <cell r="DV23">
            <v>1.1652708014254582</v>
          </cell>
          <cell r="FH23">
            <v>0.93075918530538715</v>
          </cell>
          <cell r="GM23">
            <v>0.99347808858405307</v>
          </cell>
          <cell r="HW23">
            <v>1.0733517946464051</v>
          </cell>
          <cell r="HX23">
            <v>1.0992860336522359</v>
          </cell>
          <cell r="HY23">
            <v>0.9711448534550271</v>
          </cell>
          <cell r="HZ23">
            <v>1.0023115019085249</v>
          </cell>
          <cell r="IA23">
            <v>1.2096051401216736</v>
          </cell>
          <cell r="IB23">
            <v>1.2241755910831791</v>
          </cell>
          <cell r="IC23">
            <v>1.2842719822219193</v>
          </cell>
          <cell r="ID23">
            <v>1.2441677644910292</v>
          </cell>
          <cell r="IE23">
            <v>1.1085592193170055</v>
          </cell>
          <cell r="JG23">
            <v>1.0469836479461254</v>
          </cell>
          <cell r="JH23">
            <v>0.94646920639853416</v>
          </cell>
          <cell r="JI23">
            <v>0.97627898161284099</v>
          </cell>
          <cell r="JJ23">
            <v>1.0786844936477271</v>
          </cell>
          <cell r="JK23">
            <v>1.0005482054096737</v>
          </cell>
          <cell r="JL23">
            <v>1.0337299686910917</v>
          </cell>
          <cell r="JM23">
            <v>0.97540713145079627</v>
          </cell>
          <cell r="JN23">
            <v>0.96104218981038692</v>
          </cell>
          <cell r="JO23">
            <v>1.0281646938043398</v>
          </cell>
          <cell r="LA23">
            <v>1.0567478140988857</v>
          </cell>
          <cell r="LW23">
            <v>1.1034998842972596</v>
          </cell>
          <cell r="MS23">
            <v>1.1306796348937287</v>
          </cell>
        </row>
        <row r="25">
          <cell r="AU25">
            <v>0.98884531350488591</v>
          </cell>
          <cell r="BK25">
            <v>1.1983429054460413</v>
          </cell>
          <cell r="CA25">
            <v>1.1013573962857837</v>
          </cell>
          <cell r="CP25">
            <v>1.0859255622540132</v>
          </cell>
          <cell r="DF25">
            <v>1.0460902831095751</v>
          </cell>
          <cell r="DV25">
            <v>1.0432107991317388</v>
          </cell>
          <cell r="FH25">
            <v>1.0024225231659447</v>
          </cell>
          <cell r="GM25">
            <v>1.0479008458629486</v>
          </cell>
          <cell r="HW25">
            <v>1.1907049065899975</v>
          </cell>
          <cell r="HX25">
            <v>0.9466019332591481</v>
          </cell>
          <cell r="HY25">
            <v>1.0232507612871735</v>
          </cell>
          <cell r="HZ25">
            <v>1.0407717083641752</v>
          </cell>
          <cell r="IA25">
            <v>1.1334730553206227</v>
          </cell>
          <cell r="IB25">
            <v>1.1434162960964722</v>
          </cell>
          <cell r="IC25">
            <v>1.1100678295002089</v>
          </cell>
          <cell r="ID25">
            <v>1.1585941848764574</v>
          </cell>
          <cell r="IE25">
            <v>1.1201384470866997</v>
          </cell>
          <cell r="JG25">
            <v>1.0344019654977192</v>
          </cell>
          <cell r="JH25">
            <v>1.015456716922833</v>
          </cell>
          <cell r="JI25">
            <v>1.0299435070744702</v>
          </cell>
          <cell r="JJ25">
            <v>1.0349066718938011</v>
          </cell>
          <cell r="JK25">
            <v>1.1303612022358227</v>
          </cell>
          <cell r="JL25">
            <v>1.1976970111757914</v>
          </cell>
          <cell r="JM25">
            <v>1.151299246531559</v>
          </cell>
          <cell r="JN25">
            <v>1.0933785227765964</v>
          </cell>
          <cell r="JO25">
            <v>1.0911869843672413</v>
          </cell>
          <cell r="LA25">
            <v>1.0654999399494702</v>
          </cell>
          <cell r="LW25">
            <v>1.0417585717934166</v>
          </cell>
          <cell r="MS25">
            <v>1.0375233527822314</v>
          </cell>
        </row>
        <row r="26">
          <cell r="AU26">
            <v>0.98502124175865324</v>
          </cell>
          <cell r="BK26">
            <v>1.2208425236273519</v>
          </cell>
          <cell r="CA26">
            <v>1.0950510389557522</v>
          </cell>
          <cell r="CP26">
            <v>1.104930235665061</v>
          </cell>
          <cell r="DF26">
            <v>1.0449495978465657</v>
          </cell>
          <cell r="DV26">
            <v>1.03876765057067</v>
          </cell>
          <cell r="FH26">
            <v>0.94308215774136872</v>
          </cell>
          <cell r="GM26">
            <v>1.0245571540235194</v>
          </cell>
          <cell r="HW26">
            <v>1.2602630059390305</v>
          </cell>
          <cell r="HX26">
            <v>0.9038402488690106</v>
          </cell>
          <cell r="HY26">
            <v>1.0192211193146228</v>
          </cell>
          <cell r="HZ26">
            <v>1.0426062176565072</v>
          </cell>
          <cell r="IA26">
            <v>1.1480045455657253</v>
          </cell>
          <cell r="IB26">
            <v>1.0711866563108896</v>
          </cell>
          <cell r="IC26">
            <v>1.0598127406920477</v>
          </cell>
          <cell r="ID26">
            <v>1.2319109622001776</v>
          </cell>
          <cell r="IE26">
            <v>1.1986907651682019</v>
          </cell>
          <cell r="JG26">
            <v>1.0196824870462449</v>
          </cell>
          <cell r="JH26">
            <v>1.0368103618745286</v>
          </cell>
          <cell r="JI26">
            <v>1.0368487809406119</v>
          </cell>
          <cell r="JJ26">
            <v>1.0426274077249327</v>
          </cell>
          <cell r="JK26">
            <v>1.1333263501833388</v>
          </cell>
          <cell r="JL26">
            <v>1.0314690608678512</v>
          </cell>
          <cell r="JM26">
            <v>1.1532265352532591</v>
          </cell>
          <cell r="JN26">
            <v>1.1559534771383495</v>
          </cell>
          <cell r="JO26">
            <v>1.17170274078304</v>
          </cell>
          <cell r="LA26">
            <v>1.0802484695593968</v>
          </cell>
          <cell r="LW26">
            <v>1.0391869295197205</v>
          </cell>
          <cell r="MS26">
            <v>1.0280143215194542</v>
          </cell>
        </row>
        <row r="27">
          <cell r="AU27">
            <v>1.0016214866675976</v>
          </cell>
          <cell r="BK27">
            <v>1.1407157217874853</v>
          </cell>
          <cell r="CA27">
            <v>1.0924434645846146</v>
          </cell>
          <cell r="CP27">
            <v>1.0461787670458451</v>
          </cell>
          <cell r="DF27">
            <v>1.0483238076038972</v>
          </cell>
          <cell r="FH27">
            <v>1.1190872483869989</v>
          </cell>
          <cell r="GM27">
            <v>1.0979090142397694</v>
          </cell>
          <cell r="HW27">
            <v>1.0696690739637935</v>
          </cell>
          <cell r="HX27">
            <v>1.0131203914612994</v>
          </cell>
          <cell r="HY27">
            <v>1.031049407764087</v>
          </cell>
          <cell r="HZ27">
            <v>1.0348708040929304</v>
          </cell>
          <cell r="IA27">
            <v>1.1150036144021334</v>
          </cell>
          <cell r="IB27">
            <v>1.2405187260533344</v>
          </cell>
          <cell r="IC27">
            <v>1.1864801208379108</v>
          </cell>
          <cell r="ID27">
            <v>1.0227657079620061</v>
          </cell>
          <cell r="IE27">
            <v>1.0320110159041189</v>
          </cell>
          <cell r="JG27">
            <v>1.0537472691300822</v>
          </cell>
          <cell r="JH27">
            <v>0.97305928419278542</v>
          </cell>
          <cell r="JI27">
            <v>1.0159646353511527</v>
          </cell>
          <cell r="JJ27">
            <v>1.0191422066692162</v>
          </cell>
          <cell r="JK27">
            <v>1.1250788100018687</v>
          </cell>
          <cell r="JL27">
            <v>1.3954016087844563</v>
          </cell>
          <cell r="JM27">
            <v>1.1487636206902709</v>
          </cell>
          <cell r="JN27">
            <v>0.97024854001922778</v>
          </cell>
          <cell r="JO27">
            <v>0.95550211116399975</v>
          </cell>
          <cell r="LA27">
            <v>1.0431641176385564</v>
          </cell>
          <cell r="LW27">
            <v>1.0458135516667271</v>
          </cell>
        </row>
        <row r="28">
          <cell r="AU28">
            <v>1.0609424361967044</v>
          </cell>
          <cell r="BK28">
            <v>1.1411822415918365</v>
          </cell>
          <cell r="CA28">
            <v>1.0370183409955649</v>
          </cell>
          <cell r="CP28">
            <v>1.0382725590791524</v>
          </cell>
          <cell r="DF28">
            <v>1.0341631488570504</v>
          </cell>
          <cell r="DV28">
            <v>1.0193930378327969</v>
          </cell>
          <cell r="FH28">
            <v>1.0589180672602319</v>
          </cell>
          <cell r="GM28">
            <v>1.0834234862864716</v>
          </cell>
          <cell r="HW28">
            <v>1.0612764077691044</v>
          </cell>
          <cell r="HX28">
            <v>1.0375267934315981</v>
          </cell>
          <cell r="HY28">
            <v>1.0240860601985298</v>
          </cell>
          <cell r="HZ28">
            <v>0.99259358950288179</v>
          </cell>
          <cell r="IA28">
            <v>1.1663363050290145</v>
          </cell>
          <cell r="IB28">
            <v>1.1994375367905674</v>
          </cell>
          <cell r="IC28">
            <v>1.1978111610603621</v>
          </cell>
          <cell r="ID28">
            <v>1.1928350806031531</v>
          </cell>
          <cell r="IE28">
            <v>1.0921973991642824</v>
          </cell>
          <cell r="JG28">
            <v>0.98383890208453351</v>
          </cell>
          <cell r="JH28">
            <v>1.0327712928042776</v>
          </cell>
          <cell r="JI28">
            <v>1.0196703864655945</v>
          </cell>
          <cell r="JJ28">
            <v>1.012729946427263</v>
          </cell>
          <cell r="JK28">
            <v>1.0555717715614583</v>
          </cell>
          <cell r="JL28">
            <v>1.0291957832527563</v>
          </cell>
          <cell r="JM28">
            <v>1.0259783609912909</v>
          </cell>
          <cell r="JN28">
            <v>1.0971911980574702</v>
          </cell>
          <cell r="JO28">
            <v>1.0644202364483002</v>
          </cell>
          <cell r="LA28">
            <v>1.033715306354196</v>
          </cell>
          <cell r="LW28">
            <v>1.0438025947743339</v>
          </cell>
          <cell r="MS28">
            <v>1.0212270580097291</v>
          </cell>
        </row>
        <row r="29">
          <cell r="AU29">
            <v>1.0507287930508771</v>
          </cell>
          <cell r="BK29">
            <v>1.2766059994331704</v>
          </cell>
          <cell r="CA29">
            <v>1.0389715210616643</v>
          </cell>
          <cell r="CP29">
            <v>1.0526338188444266</v>
          </cell>
          <cell r="DF29">
            <v>1.0471195109763916</v>
          </cell>
          <cell r="FH29">
            <v>0.96118477875979835</v>
          </cell>
          <cell r="GM29">
            <v>1.1129252032305841</v>
          </cell>
          <cell r="HW29">
            <v>1.1991619244381904</v>
          </cell>
          <cell r="HX29">
            <v>0.99746336537346736</v>
          </cell>
          <cell r="HY29">
            <v>0.9915173190086537</v>
          </cell>
          <cell r="HZ29">
            <v>1.0030966691787953</v>
          </cell>
          <cell r="IA29">
            <v>1.2494355372030319</v>
          </cell>
          <cell r="IB29">
            <v>1.4544475256636022</v>
          </cell>
          <cell r="IC29">
            <v>1.2994275584695603</v>
          </cell>
          <cell r="ID29">
            <v>1.220703087718872</v>
          </cell>
          <cell r="IE29">
            <v>1.0743116326869921</v>
          </cell>
          <cell r="JG29">
            <v>1.0131394757321925</v>
          </cell>
          <cell r="JH29">
            <v>1.013671484700384</v>
          </cell>
          <cell r="JI29">
            <v>1.017564160636109</v>
          </cell>
          <cell r="JJ29">
            <v>1.0348843250217494</v>
          </cell>
          <cell r="JK29">
            <v>1.1425151407153187</v>
          </cell>
          <cell r="JL29">
            <v>0.97002547419905338</v>
          </cell>
          <cell r="JM29">
            <v>1.0353781158652839</v>
          </cell>
          <cell r="JN29">
            <v>1.5053184999087754</v>
          </cell>
          <cell r="JO29">
            <v>1.047139348253344</v>
          </cell>
          <cell r="LA29">
            <v>1.0321830788412805</v>
          </cell>
          <cell r="LW29">
            <v>1.0398336756264577</v>
          </cell>
        </row>
        <row r="30">
          <cell r="DV30">
            <v>1.0416947803218701</v>
          </cell>
          <cell r="MS30">
            <v>1.0246804285908035</v>
          </cell>
        </row>
        <row r="31">
          <cell r="AU31">
            <v>1.0443472777658636</v>
          </cell>
          <cell r="BK31">
            <v>1.1995745061929812</v>
          </cell>
          <cell r="CA31">
            <v>1.0076697102586336</v>
          </cell>
          <cell r="CP31">
            <v>1.0511344515478556</v>
          </cell>
          <cell r="DF31">
            <v>1.0475018179768472</v>
          </cell>
          <cell r="DV31">
            <v>1.0430879132991258</v>
          </cell>
          <cell r="FH31">
            <v>0.99026918462900915</v>
          </cell>
          <cell r="GM31">
            <v>1.0968803629428394</v>
          </cell>
          <cell r="HW31">
            <v>1.1306675274576536</v>
          </cell>
          <cell r="HX31">
            <v>1.0278785984199583</v>
          </cell>
          <cell r="HY31">
            <v>0.98849998551619966</v>
          </cell>
          <cell r="HZ31">
            <v>0.99595064394084343</v>
          </cell>
          <cell r="IA31">
            <v>1.1662701661895518</v>
          </cell>
          <cell r="IB31">
            <v>1.293138065508755</v>
          </cell>
          <cell r="IC31">
            <v>1.2336805047320087</v>
          </cell>
          <cell r="ID31">
            <v>1.1567828732011938</v>
          </cell>
          <cell r="IE31">
            <v>1.0062592687412268</v>
          </cell>
          <cell r="JG31">
            <v>0.97327489770015985</v>
          </cell>
          <cell r="JH31">
            <v>1.0272653951330222</v>
          </cell>
          <cell r="JI31">
            <v>1.0238997740250679</v>
          </cell>
          <cell r="JJ31">
            <v>1.0178274456094516</v>
          </cell>
          <cell r="JK31">
            <v>1.0088108878391586</v>
          </cell>
          <cell r="JL31">
            <v>0.96808210739191924</v>
          </cell>
          <cell r="JM31">
            <v>1.0280297571167964</v>
          </cell>
          <cell r="JN31">
            <v>0.99139052099513181</v>
          </cell>
          <cell r="JO31">
            <v>1.0494854080999507</v>
          </cell>
          <cell r="LA31">
            <v>1.0308665754363382</v>
          </cell>
          <cell r="LW31">
            <v>1.0357244898407314</v>
          </cell>
          <cell r="MS31">
            <v>1.0219559654635835</v>
          </cell>
        </row>
        <row r="36">
          <cell r="AU36">
            <v>1.0905003704736773</v>
          </cell>
          <cell r="BK36">
            <v>1.5440046573074404</v>
          </cell>
          <cell r="CA36">
            <v>1.1278971626573491</v>
          </cell>
          <cell r="CP36">
            <v>1.054264732006807</v>
          </cell>
          <cell r="DF36">
            <v>1.0395521639625334</v>
          </cell>
          <cell r="DV36">
            <v>1.0299959805619923</v>
          </cell>
          <cell r="FH36">
            <v>0.94812532247717274</v>
          </cell>
          <cell r="GM36">
            <v>1.1741869507114195</v>
          </cell>
          <cell r="HW36">
            <v>1.4180120122717694</v>
          </cell>
          <cell r="HX36">
            <v>0.91052913072456443</v>
          </cell>
          <cell r="HY36">
            <v>0.99767578675166235</v>
          </cell>
          <cell r="HZ36">
            <v>1.0297402168128869</v>
          </cell>
          <cell r="IA36">
            <v>1.3318292413425989</v>
          </cell>
          <cell r="IB36">
            <v>1.8932184513390504</v>
          </cell>
          <cell r="IC36">
            <v>1.3825717219502658</v>
          </cell>
          <cell r="ID36">
            <v>1.3154747010814067</v>
          </cell>
          <cell r="IE36">
            <v>0.95568206850846016</v>
          </cell>
          <cell r="JG36">
            <v>1.1012893162236765</v>
          </cell>
          <cell r="JH36">
            <v>1.0041210754815881</v>
          </cell>
          <cell r="JI36">
            <v>1.0106427321942486</v>
          </cell>
          <cell r="JJ36">
            <v>1.0756406011446484</v>
          </cell>
          <cell r="JK36">
            <v>1.023728596619861</v>
          </cell>
          <cell r="JL36">
            <v>0.92369136269607588</v>
          </cell>
          <cell r="JM36">
            <v>1.0574978451920323</v>
          </cell>
          <cell r="JN36">
            <v>1.0583886604868553</v>
          </cell>
          <cell r="JO36">
            <v>1.0732047254372525</v>
          </cell>
          <cell r="LA36">
            <v>1.0214586487108348</v>
          </cell>
          <cell r="LW36">
            <v>1.0407835862176777</v>
          </cell>
          <cell r="MS36">
            <v>1.0121114513482143</v>
          </cell>
        </row>
        <row r="37">
          <cell r="AU37">
            <v>1.0190385512781031</v>
          </cell>
          <cell r="BK37">
            <v>1.1273088143341881</v>
          </cell>
          <cell r="CA37">
            <v>1.0099719545835066</v>
          </cell>
          <cell r="CP37">
            <v>1.0497173418213877</v>
          </cell>
          <cell r="DF37">
            <v>1.0573301873313123</v>
          </cell>
          <cell r="DV37">
            <v>1.0554192823646089</v>
          </cell>
          <cell r="FH37">
            <v>0.94161327476886725</v>
          </cell>
          <cell r="GM37">
            <v>1.023313343116484</v>
          </cell>
          <cell r="HW37">
            <v>1.0833099715271675</v>
          </cell>
          <cell r="HX37">
            <v>1.0302394652389386</v>
          </cell>
          <cell r="HY37">
            <v>0.99692706314776625</v>
          </cell>
          <cell r="HZ37">
            <v>1.0056947542432522</v>
          </cell>
          <cell r="IA37">
            <v>1.2563858749413477</v>
          </cell>
          <cell r="IB37">
            <v>1.1661707951977207</v>
          </cell>
          <cell r="IC37">
            <v>1.275672575177409</v>
          </cell>
          <cell r="ID37">
            <v>1.2145226827118289</v>
          </cell>
          <cell r="IE37">
            <v>1.3539600927517952</v>
          </cell>
          <cell r="JG37">
            <v>0.99998038212111973</v>
          </cell>
          <cell r="JH37">
            <v>0.98822684342243317</v>
          </cell>
          <cell r="JI37">
            <v>1.0100091291076032</v>
          </cell>
          <cell r="JJ37">
            <v>1.0149979349800662</v>
          </cell>
          <cell r="JK37">
            <v>1.0308586221649381</v>
          </cell>
          <cell r="JL37">
            <v>1.0855802883315739</v>
          </cell>
          <cell r="JM37">
            <v>1.0205044946306181</v>
          </cell>
          <cell r="JN37">
            <v>1.0238581280622208</v>
          </cell>
          <cell r="JO37">
            <v>1.0080026298710694</v>
          </cell>
          <cell r="LA37">
            <v>1.0460492428506598</v>
          </cell>
          <cell r="LW37">
            <v>1.0527446420264519</v>
          </cell>
          <cell r="MS37">
            <v>1.0554360773820186</v>
          </cell>
        </row>
        <row r="38">
          <cell r="AU38">
            <v>1.0569071056350814</v>
          </cell>
          <cell r="BK38">
            <v>1.1733623846175028</v>
          </cell>
          <cell r="CA38">
            <v>1.066545589860959</v>
          </cell>
          <cell r="CP38">
            <v>1.0253000613774481</v>
          </cell>
          <cell r="DF38">
            <v>1.0293006014228312</v>
          </cell>
          <cell r="DV38">
            <v>1.0292541643670925</v>
          </cell>
          <cell r="FH38">
            <v>0.96466931944221312</v>
          </cell>
          <cell r="GM38">
            <v>1.0691559531594632</v>
          </cell>
          <cell r="HW38">
            <v>1.0861524707138681</v>
          </cell>
          <cell r="HX38">
            <v>1.0280989775205873</v>
          </cell>
          <cell r="HY38">
            <v>1.0371773268848423</v>
          </cell>
          <cell r="HZ38">
            <v>1.0313959460051283</v>
          </cell>
          <cell r="IA38">
            <v>1.1821736457505738</v>
          </cell>
          <cell r="IB38">
            <v>1.223075239436376</v>
          </cell>
          <cell r="IC38">
            <v>1.2020005572569616</v>
          </cell>
          <cell r="ID38">
            <v>1.2201656820397038</v>
          </cell>
          <cell r="IE38">
            <v>1.0989845731914132</v>
          </cell>
          <cell r="JG38">
            <v>1.0137281782130958</v>
          </cell>
          <cell r="JH38">
            <v>1.0049627189875556</v>
          </cell>
          <cell r="JI38">
            <v>0.99624434378947413</v>
          </cell>
          <cell r="JJ38">
            <v>1.004975331712141</v>
          </cell>
          <cell r="JK38">
            <v>1.0458786377693672</v>
          </cell>
          <cell r="JL38">
            <v>1.056500074967583</v>
          </cell>
          <cell r="JM38">
            <v>1.0908513599183629</v>
          </cell>
          <cell r="JN38">
            <v>1.0279069192233019</v>
          </cell>
          <cell r="JO38">
            <v>1.0117840897359698</v>
          </cell>
          <cell r="LA38">
            <v>1.0192681353327848</v>
          </cell>
          <cell r="LW38">
            <v>1.0272322366893267</v>
          </cell>
          <cell r="MS38">
            <v>1.0214831845648267</v>
          </cell>
        </row>
        <row r="42">
          <cell r="AU42">
            <v>1.0362613530947822</v>
          </cell>
          <cell r="BK42">
            <v>1.138417156228906</v>
          </cell>
          <cell r="CA42">
            <v>1.0895491835539743</v>
          </cell>
          <cell r="CP42">
            <v>1.0544645584937939</v>
          </cell>
          <cell r="DF42">
            <v>1.0479921062253768</v>
          </cell>
          <cell r="DV42">
            <v>1.0442815681910893</v>
          </cell>
          <cell r="FH42">
            <v>1.0679840411621897</v>
          </cell>
          <cell r="GM42">
            <v>0.98866962037484252</v>
          </cell>
          <cell r="HW42">
            <v>1.06381432256203</v>
          </cell>
          <cell r="HX42">
            <v>1.0251837273782531</v>
          </cell>
          <cell r="HY42">
            <v>1.0432313900222485</v>
          </cell>
          <cell r="HZ42">
            <v>1.0169663862573786</v>
          </cell>
          <cell r="IA42">
            <v>1.1212492186084508</v>
          </cell>
          <cell r="IB42">
            <v>1.1517620938760991</v>
          </cell>
          <cell r="IC42">
            <v>1.2072134236240331</v>
          </cell>
          <cell r="ID42">
            <v>1.1372275739453981</v>
          </cell>
          <cell r="IE42">
            <v>1.0446391932020684</v>
          </cell>
          <cell r="JG42">
            <v>1.024039010324846</v>
          </cell>
          <cell r="JH42">
            <v>1.0203905162538802</v>
          </cell>
          <cell r="JI42">
            <v>1.0083660002814185</v>
          </cell>
          <cell r="JJ42">
            <v>1.012679921988741</v>
          </cell>
          <cell r="JK42">
            <v>1.066297778166561</v>
          </cell>
          <cell r="JL42">
            <v>1.1050204941235817</v>
          </cell>
          <cell r="JM42">
            <v>1.0988610810764161</v>
          </cell>
          <cell r="JN42">
            <v>1.0502996709184749</v>
          </cell>
          <cell r="JO42">
            <v>1.0341237361756463</v>
          </cell>
          <cell r="LA42">
            <v>1.052374457290677</v>
          </cell>
          <cell r="LW42">
            <v>1.0443423008269681</v>
          </cell>
          <cell r="MS42">
            <v>1.0313808091282857</v>
          </cell>
        </row>
        <row r="49">
          <cell r="AU49">
            <v>1.0269056047090539</v>
          </cell>
          <cell r="BK49">
            <v>1.0934828622231882</v>
          </cell>
          <cell r="CA49">
            <v>1.0423553425715946</v>
          </cell>
          <cell r="CP49">
            <v>1.0530426658702128</v>
          </cell>
          <cell r="DF49">
            <v>1.0490596522518736</v>
          </cell>
          <cell r="DV49">
            <v>1.0492561272041387</v>
          </cell>
          <cell r="FH49">
            <v>0.97627388796508974</v>
          </cell>
          <cell r="GM49">
            <v>1.1860829654374736</v>
          </cell>
          <cell r="HW49">
            <v>1.0554266482245467</v>
          </cell>
          <cell r="HX49">
            <v>1.0365037830925621</v>
          </cell>
          <cell r="HY49">
            <v>1.0010890303797428</v>
          </cell>
          <cell r="HZ49">
            <v>1.0055104873599428</v>
          </cell>
          <cell r="IA49">
            <v>1.1655887566696168</v>
          </cell>
          <cell r="IB49">
            <v>1.2328067363706108</v>
          </cell>
          <cell r="IC49">
            <v>1.1491932322958973</v>
          </cell>
          <cell r="ID49">
            <v>1.1895864031658221</v>
          </cell>
          <cell r="IE49">
            <v>1.1015303074560561</v>
          </cell>
          <cell r="JG49">
            <v>1.0066314333938886</v>
          </cell>
          <cell r="JH49">
            <v>1.0145620699995495</v>
          </cell>
          <cell r="JI49">
            <v>1.012908828383158</v>
          </cell>
          <cell r="JJ49">
            <v>1.0161345823944627</v>
          </cell>
          <cell r="JK49">
            <v>1.0374791057862236</v>
          </cell>
          <cell r="JL49">
            <v>1.0841697203654899</v>
          </cell>
          <cell r="JM49">
            <v>1.0512068033279969</v>
          </cell>
          <cell r="JN49">
            <v>1.0059803595469772</v>
          </cell>
          <cell r="JO49">
            <v>1.0155273721693199</v>
          </cell>
          <cell r="LA49">
            <v>1.0307862495925004</v>
          </cell>
          <cell r="LW49">
            <v>1.037842076462971</v>
          </cell>
          <cell r="MS49">
            <v>1.0260910798388723</v>
          </cell>
        </row>
        <row r="50">
          <cell r="AU50">
            <v>1.0083080204669574</v>
          </cell>
          <cell r="BK50">
            <v>1.2280340168139465</v>
          </cell>
          <cell r="CA50">
            <v>1.1532821879409856</v>
          </cell>
          <cell r="CP50">
            <v>1.048599234615051</v>
          </cell>
          <cell r="DF50">
            <v>1.0431106678903681</v>
          </cell>
          <cell r="DV50">
            <v>1.0412448306418565</v>
          </cell>
          <cell r="FH50">
            <v>1.091000408942326</v>
          </cell>
          <cell r="GM50">
            <v>1.0918753526500484</v>
          </cell>
          <cell r="HW50">
            <v>1.097603401632864</v>
          </cell>
          <cell r="HX50">
            <v>1.0893709738270245</v>
          </cell>
          <cell r="HY50">
            <v>1.0460638375921387</v>
          </cell>
          <cell r="HZ50">
            <v>1.045894615161141</v>
          </cell>
          <cell r="IA50">
            <v>1.3275062045511163</v>
          </cell>
          <cell r="IB50">
            <v>1.7245343750336248</v>
          </cell>
          <cell r="IC50">
            <v>1.5097850041621128</v>
          </cell>
          <cell r="ID50">
            <v>1.3915211431501673</v>
          </cell>
          <cell r="IE50">
            <v>0.99730983238245852</v>
          </cell>
          <cell r="JG50">
            <v>1.0333871560460401</v>
          </cell>
          <cell r="JH50">
            <v>1.0244657259395271</v>
          </cell>
          <cell r="JI50">
            <v>1.0261899402442793</v>
          </cell>
          <cell r="JJ50">
            <v>1.0118432471016281</v>
          </cell>
          <cell r="JK50">
            <v>1.1131006287464358</v>
          </cell>
          <cell r="JL50">
            <v>1.2054453488573451</v>
          </cell>
          <cell r="JM50">
            <v>1.1285534175190093</v>
          </cell>
          <cell r="JN50">
            <v>1.0700640669834021</v>
          </cell>
          <cell r="JO50">
            <v>1.0618098332389314</v>
          </cell>
          <cell r="LA50">
            <v>1.0360131894120828</v>
          </cell>
          <cell r="LW50">
            <v>1.0375248082391344</v>
          </cell>
          <cell r="MS50">
            <v>1.0288612049208821</v>
          </cell>
        </row>
        <row r="52">
          <cell r="AU52">
            <v>1.0110987068990904</v>
          </cell>
          <cell r="BK52">
            <v>1.0475426480882855</v>
          </cell>
          <cell r="CA52">
            <v>1.0272723411547209</v>
          </cell>
          <cell r="CP52">
            <v>1.0469131977364854</v>
          </cell>
          <cell r="DF52">
            <v>1.0559072081246108</v>
          </cell>
          <cell r="DV52">
            <v>1.0613031937624868</v>
          </cell>
          <cell r="FH52">
            <v>1.0900842288222699</v>
          </cell>
          <cell r="GM52">
            <v>1.005542631454277</v>
          </cell>
          <cell r="HW52">
            <v>1.0259114632164266</v>
          </cell>
          <cell r="HX52">
            <v>1.0176271363151239</v>
          </cell>
          <cell r="HY52">
            <v>0.9977302557640394</v>
          </cell>
          <cell r="HZ52">
            <v>1.001466579147269</v>
          </cell>
          <cell r="IA52">
            <v>1.0396023253332971</v>
          </cell>
          <cell r="IB52">
            <v>1.0126004396875512</v>
          </cell>
          <cell r="IC52">
            <v>1.0233824378505001</v>
          </cell>
          <cell r="ID52">
            <v>1.0666604170319456</v>
          </cell>
          <cell r="IE52">
            <v>1.0485881976533229</v>
          </cell>
          <cell r="JG52">
            <v>1.0099241066290334</v>
          </cell>
          <cell r="JH52">
            <v>1.0055925637912937</v>
          </cell>
          <cell r="JI52">
            <v>1.013931947087569</v>
          </cell>
          <cell r="JJ52">
            <v>1.0063088168304462</v>
          </cell>
          <cell r="JK52">
            <v>1.0397963047090697</v>
          </cell>
          <cell r="JL52">
            <v>1.0618118306227582</v>
          </cell>
          <cell r="JM52">
            <v>1.0198268845054028</v>
          </cell>
          <cell r="JN52">
            <v>1.0466997053785814</v>
          </cell>
          <cell r="JO52">
            <v>1.036217390991494</v>
          </cell>
          <cell r="LA52">
            <v>1.0492984229144102</v>
          </cell>
          <cell r="LW52">
            <v>1.060795141581679</v>
          </cell>
          <cell r="MS52">
            <v>1.064361108275184</v>
          </cell>
        </row>
        <row r="53">
          <cell r="AU53">
            <v>1.0334647151263441</v>
          </cell>
          <cell r="BK53">
            <v>1.1451664217623176</v>
          </cell>
          <cell r="CA53">
            <v>1.1021518198030267</v>
          </cell>
          <cell r="CP53">
            <v>1.0439610611489871</v>
          </cell>
          <cell r="DF53">
            <v>1.0420659331161364</v>
          </cell>
          <cell r="DV53">
            <v>1.0391567110788309</v>
          </cell>
          <cell r="FH53">
            <v>1.0494274587974066</v>
          </cell>
          <cell r="GM53">
            <v>1.0608061973613774</v>
          </cell>
          <cell r="HW53">
            <v>1.0735135676247911</v>
          </cell>
          <cell r="HX53">
            <v>1.0380054910742762</v>
          </cell>
          <cell r="HY53">
            <v>1.0194413898512609</v>
          </cell>
          <cell r="HZ53">
            <v>1.0227116926049766</v>
          </cell>
          <cell r="IA53">
            <v>1.2023424726902989</v>
          </cell>
          <cell r="IB53">
            <v>1.260998596997317</v>
          </cell>
          <cell r="IC53">
            <v>1.2706409720570284</v>
          </cell>
          <cell r="ID53">
            <v>1.1860482550773814</v>
          </cell>
          <cell r="IE53">
            <v>1.123438094221912</v>
          </cell>
          <cell r="JG53">
            <v>1.0426697150291813</v>
          </cell>
          <cell r="JH53">
            <v>1.0168053878222028</v>
          </cell>
          <cell r="JI53">
            <v>1.0098752554986803</v>
          </cell>
          <cell r="JJ53">
            <v>1.0104465498971855</v>
          </cell>
          <cell r="JK53">
            <v>1.0998548771557832</v>
          </cell>
          <cell r="JL53">
            <v>1.1312292006900122</v>
          </cell>
          <cell r="JM53">
            <v>1.1014405630523796</v>
          </cell>
          <cell r="JN53">
            <v>1.0971727410184406</v>
          </cell>
          <cell r="JO53">
            <v>1.0786010353964366</v>
          </cell>
          <cell r="LA53">
            <v>1.0402708439852808</v>
          </cell>
          <cell r="LW53">
            <v>1.0419280245098375</v>
          </cell>
          <cell r="MS53">
            <v>1.0390919124142541</v>
          </cell>
        </row>
        <row r="56">
          <cell r="AU56">
            <v>1.0842832026352125</v>
          </cell>
          <cell r="BK56">
            <v>1.1857214265562666</v>
          </cell>
          <cell r="CA56">
            <v>1.0650345694018339</v>
          </cell>
          <cell r="CP56">
            <v>1.0556530249848313</v>
          </cell>
          <cell r="DF56">
            <v>1.0493214569936602</v>
          </cell>
          <cell r="DV56">
            <v>1.0443108899828228</v>
          </cell>
          <cell r="FH56">
            <v>1.0722268034694407</v>
          </cell>
          <cell r="GM56">
            <v>1.1096674109899634</v>
          </cell>
          <cell r="HW56">
            <v>1.0965462945779823</v>
          </cell>
          <cell r="HX56">
            <v>1.0210880486683294</v>
          </cell>
          <cell r="HY56">
            <v>1.0087046958178048</v>
          </cell>
          <cell r="HZ56">
            <v>1.0242805691869965</v>
          </cell>
          <cell r="IA56">
            <v>1.1925311678979673</v>
          </cell>
          <cell r="IB56">
            <v>1.2234959228189142</v>
          </cell>
          <cell r="IC56">
            <v>1.2074363511165722</v>
          </cell>
          <cell r="ID56">
            <v>1.1936294108283942</v>
          </cell>
          <cell r="IE56">
            <v>1.1579975837719607</v>
          </cell>
          <cell r="JG56">
            <v>1.0188911406405998</v>
          </cell>
          <cell r="JH56">
            <v>1.0100058723144372</v>
          </cell>
          <cell r="JI56">
            <v>1.0118281296942546</v>
          </cell>
          <cell r="JJ56">
            <v>1.0140887055324677</v>
          </cell>
          <cell r="JK56">
            <v>1.0636283953822405</v>
          </cell>
          <cell r="JL56">
            <v>1.0878135603336965</v>
          </cell>
          <cell r="JM56">
            <v>1.0600584686903001</v>
          </cell>
          <cell r="JN56">
            <v>1.0612078374151037</v>
          </cell>
          <cell r="JO56">
            <v>1.0506485376359065</v>
          </cell>
          <cell r="LA56">
            <v>1.0556331898294409</v>
          </cell>
          <cell r="LW56">
            <v>1.0491742109680355</v>
          </cell>
          <cell r="MS56">
            <v>1.0442468900563724</v>
          </cell>
        </row>
        <row r="63">
          <cell r="FH63">
            <v>1.1391573999749096</v>
          </cell>
          <cell r="GM63">
            <v>1.2120245124540787</v>
          </cell>
          <cell r="IA63">
            <v>1.4716622145699598</v>
          </cell>
          <cell r="IB63">
            <v>1.1570612697</v>
          </cell>
          <cell r="IC63">
            <v>1.34756085996</v>
          </cell>
          <cell r="ID63">
            <v>1.738559298</v>
          </cell>
          <cell r="IE63">
            <v>1.6447226476800001</v>
          </cell>
          <cell r="JG63">
            <v>0.53520000000000001</v>
          </cell>
          <cell r="JH63">
            <v>1.054</v>
          </cell>
          <cell r="JI63">
            <v>1.71</v>
          </cell>
          <cell r="JJ63">
            <v>1.0900000000000001</v>
          </cell>
          <cell r="JK63">
            <v>1.0483378124147635</v>
          </cell>
          <cell r="LA63">
            <v>1.052449541017344</v>
          </cell>
          <cell r="LW63">
            <v>1.0416011163969205</v>
          </cell>
        </row>
        <row r="65">
          <cell r="FH65">
            <v>1.0627746355842813</v>
          </cell>
          <cell r="GX65">
            <v>1.0713451994112757</v>
          </cell>
        </row>
        <row r="66">
          <cell r="AT66">
            <v>1.0591499639700466</v>
          </cell>
          <cell r="AU66">
            <v>1.0605956571348987</v>
          </cell>
          <cell r="BJ66">
            <v>1.1067116385391571</v>
          </cell>
          <cell r="BK66">
            <v>1.124561135190244</v>
          </cell>
          <cell r="BZ66">
            <v>1.0839562368101239</v>
          </cell>
          <cell r="CA66">
            <v>1.0371901742353007</v>
          </cell>
          <cell r="CO66">
            <v>1.0218005160388306</v>
          </cell>
          <cell r="CP66">
            <v>1.0405521279853138</v>
          </cell>
          <cell r="DE66">
            <v>1.0166620370722557</v>
          </cell>
          <cell r="DF66">
            <v>1.0311834779382769</v>
          </cell>
          <cell r="DU66">
            <v>1.025589068998634</v>
          </cell>
          <cell r="DV66">
            <v>1.0183849434066845</v>
          </cell>
          <cell r="GM66">
            <v>1.0713354194843656</v>
          </cell>
          <cell r="GN66">
            <v>1.095247700557977</v>
          </cell>
          <cell r="GO66">
            <v>1.1226982706519872</v>
          </cell>
          <cell r="GP66">
            <v>1.0340511156875911</v>
          </cell>
          <cell r="GQ66">
            <v>1.0431677746173897</v>
          </cell>
          <cell r="IA66">
            <v>1.1375488101368041</v>
          </cell>
          <cell r="IB66">
            <v>1.1470745573694789</v>
          </cell>
          <cell r="IC66">
            <v>1.1514555816620389</v>
          </cell>
          <cell r="ID66">
            <v>1.1506443377437292</v>
          </cell>
          <cell r="IE66">
            <v>1.1062123115384985</v>
          </cell>
          <cell r="JK66">
            <v>1.0247991753715506</v>
          </cell>
          <cell r="LA66">
            <v>1.0334441524430944</v>
          </cell>
          <cell r="LW66">
            <v>1.0380484217377002</v>
          </cell>
          <cell r="MS66">
            <v>1.0208572128993019</v>
          </cell>
        </row>
        <row r="69">
          <cell r="AU69">
            <v>1.043282120611905</v>
          </cell>
          <cell r="BK69">
            <v>1.0552392836282911</v>
          </cell>
          <cell r="CA69">
            <v>1.0397465589184658</v>
          </cell>
          <cell r="CP69">
            <v>1.0415836232609883</v>
          </cell>
          <cell r="DF69">
            <v>1.0520692418327624</v>
          </cell>
          <cell r="DV69">
            <v>1.0494726366218972</v>
          </cell>
          <cell r="EE69">
            <v>1.1129607239702706</v>
          </cell>
          <cell r="ES69">
            <v>1.0119523531509709</v>
          </cell>
          <cell r="GM69">
            <v>1.0635664469938297</v>
          </cell>
          <cell r="HW69">
            <v>1.0069183383997258</v>
          </cell>
          <cell r="HX69">
            <v>1.0051610335880603</v>
          </cell>
          <cell r="HY69">
            <v>1.023429554411283</v>
          </cell>
          <cell r="HZ69">
            <v>1.01134643204403</v>
          </cell>
          <cell r="IA69">
            <v>1.0494937417896792</v>
          </cell>
          <cell r="IB69">
            <v>1.0594556764737131</v>
          </cell>
          <cell r="IC69">
            <v>1.0564817632002959</v>
          </cell>
          <cell r="ID69">
            <v>1.0523790843288265</v>
          </cell>
          <cell r="IE69">
            <v>1.038153207576924</v>
          </cell>
          <cell r="JG69">
            <v>1.0068996954803713</v>
          </cell>
          <cell r="JH69">
            <v>0.99965015860288831</v>
          </cell>
          <cell r="JI69">
            <v>1.0093875940653236</v>
          </cell>
          <cell r="JJ69">
            <v>1.0138841344220011</v>
          </cell>
          <cell r="JK69">
            <v>1.0385452386254153</v>
          </cell>
          <cell r="JL69">
            <v>1.0447336272312926</v>
          </cell>
          <cell r="JM69">
            <v>1.0470277963789953</v>
          </cell>
          <cell r="JN69">
            <v>1.0377996786375454</v>
          </cell>
          <cell r="JO69">
            <v>1.0310306586190343</v>
          </cell>
          <cell r="LA69">
            <v>1.0422053274919094</v>
          </cell>
          <cell r="LW69">
            <v>1.0554814316437846</v>
          </cell>
          <cell r="MS69">
            <v>1.0525242379641491</v>
          </cell>
        </row>
        <row r="72">
          <cell r="ES72">
            <v>1.0440097516452456</v>
          </cell>
          <cell r="GM72">
            <v>1.1317413620832053</v>
          </cell>
          <cell r="GX72">
            <v>1.1317770481759613</v>
          </cell>
          <cell r="IA72">
            <v>1.1350020569958914</v>
          </cell>
          <cell r="IB72">
            <v>1.25225262819738</v>
          </cell>
          <cell r="IC72">
            <v>1.1387924360768473</v>
          </cell>
          <cell r="ID72">
            <v>1.1925090833825114</v>
          </cell>
          <cell r="IE72">
            <v>1.144191555476298</v>
          </cell>
          <cell r="JG72">
            <v>1.0452507385951075</v>
          </cell>
          <cell r="JH72">
            <v>1.0024522178904032</v>
          </cell>
          <cell r="JI72">
            <v>0.97891816485162197</v>
          </cell>
          <cell r="JJ72">
            <v>1.0141015811549932</v>
          </cell>
          <cell r="JK72">
            <v>1.0464092706700301</v>
          </cell>
          <cell r="LA72">
            <v>1.057941651277156</v>
          </cell>
          <cell r="LW72">
            <v>1.0478461567801558</v>
          </cell>
        </row>
        <row r="73">
          <cell r="HW73">
            <v>1.0858065989473971</v>
          </cell>
          <cell r="HX73">
            <v>0.99294126547831785</v>
          </cell>
          <cell r="HY73">
            <v>0.97928474512933583</v>
          </cell>
          <cell r="HZ73">
            <v>1.0420268033289564</v>
          </cell>
          <cell r="JL73">
            <v>9916.6666666666661</v>
          </cell>
          <cell r="JM73">
            <v>1.189848615916955</v>
          </cell>
          <cell r="JN73">
            <v>1.1330049261083743</v>
          </cell>
          <cell r="JO73">
            <v>1.0253583241455346</v>
          </cell>
          <cell r="MS73">
            <v>1.0395286083790183</v>
          </cell>
        </row>
        <row r="74">
          <cell r="ES74">
            <v>1.0544363633662397</v>
          </cell>
          <cell r="GM74">
            <v>1.1042028950541132</v>
          </cell>
          <cell r="HW74">
            <v>1.1585388397739893</v>
          </cell>
          <cell r="HX74">
            <v>1.0077767951164978</v>
          </cell>
          <cell r="HY74">
            <v>0.97751303239293719</v>
          </cell>
          <cell r="HZ74">
            <v>1.0590240669755067</v>
          </cell>
          <cell r="IA74">
            <v>1.1786560515312148</v>
          </cell>
          <cell r="IB74">
            <v>1.315441993121288</v>
          </cell>
          <cell r="IC74">
            <v>1.1481253874000341</v>
          </cell>
          <cell r="ID74">
            <v>1.2707589285714289</v>
          </cell>
          <cell r="IE74">
            <v>1.255938202247191</v>
          </cell>
          <cell r="JG74">
            <v>1.1575593604350332</v>
          </cell>
          <cell r="JH74">
            <v>1.0172721690818376</v>
          </cell>
          <cell r="JI74">
            <v>0.96788006430794571</v>
          </cell>
          <cell r="JJ74">
            <v>0.99486151747517348</v>
          </cell>
          <cell r="JK74">
            <v>1.0800093800561328</v>
          </cell>
          <cell r="JL74">
            <v>1.0894467900833604</v>
          </cell>
          <cell r="JM74">
            <v>1.1814705882352941</v>
          </cell>
          <cell r="JN74">
            <v>1.0636922325581395</v>
          </cell>
          <cell r="JO74">
            <v>1.0629999999999999</v>
          </cell>
          <cell r="LA74">
            <v>1.0600140725633429</v>
          </cell>
          <cell r="LW74">
            <v>1.0436151935927604</v>
          </cell>
          <cell r="MS74">
            <v>1.0375596504087663</v>
          </cell>
        </row>
        <row r="75">
          <cell r="AU75">
            <v>1.1489047253240581</v>
          </cell>
          <cell r="BK75">
            <v>1.1109841190337046</v>
          </cell>
          <cell r="CA75">
            <v>0.99600670078672937</v>
          </cell>
          <cell r="CP75">
            <v>1.0554255021187635</v>
          </cell>
          <cell r="DF75">
            <v>1.0489443039292148</v>
          </cell>
          <cell r="DV75">
            <v>1.0417470052846824</v>
          </cell>
          <cell r="ES75">
            <v>1.0322929682139381</v>
          </cell>
          <cell r="GM75">
            <v>1.1623149511612119</v>
          </cell>
          <cell r="HW75">
            <v>1.0514790329677171</v>
          </cell>
          <cell r="HX75">
            <v>0.9827241797388192</v>
          </cell>
          <cell r="HY75">
            <v>0.98239630236248932</v>
          </cell>
          <cell r="HZ75">
            <v>1.0217024738938099</v>
          </cell>
          <cell r="IA75">
            <v>1.0880097791981025</v>
          </cell>
          <cell r="IB75">
            <v>1.2224748807848262</v>
          </cell>
          <cell r="IC75">
            <v>1.1327150149010867</v>
          </cell>
          <cell r="ID75">
            <v>1.0627250262738184</v>
          </cell>
          <cell r="IE75">
            <v>1.0387101530286984</v>
          </cell>
          <cell r="JG75">
            <v>0.99235547989711503</v>
          </cell>
          <cell r="JH75">
            <v>0.99093314608369343</v>
          </cell>
          <cell r="JI75">
            <v>1.0013237716160917</v>
          </cell>
          <cell r="JJ75">
            <v>1.0372601706785991</v>
          </cell>
          <cell r="JK75">
            <v>1.0066199751603093</v>
          </cell>
          <cell r="JL75">
            <v>0.99351887096364144</v>
          </cell>
          <cell r="JM75">
            <v>0.98207775202203607</v>
          </cell>
          <cell r="JN75">
            <v>1.0060292300332263</v>
          </cell>
          <cell r="JO75">
            <v>1.0336044459572347</v>
          </cell>
          <cell r="LA75">
            <v>1.0552678178618022</v>
          </cell>
          <cell r="LW75">
            <v>1.053414336524976</v>
          </cell>
          <cell r="MS75">
            <v>1.0421354843809147</v>
          </cell>
        </row>
        <row r="79">
          <cell r="AU79">
            <v>1.0275346423862251</v>
          </cell>
          <cell r="BK79">
            <v>1.1520245379591194</v>
          </cell>
          <cell r="CA79">
            <v>1.0888010960295793</v>
          </cell>
          <cell r="CP79">
            <v>1.052652491982879</v>
          </cell>
          <cell r="DF79">
            <v>1.0505488747252165</v>
          </cell>
          <cell r="DV79">
            <v>1.0470400845586503</v>
          </cell>
        </row>
        <row r="80">
          <cell r="AU80">
            <v>1.0105882338131056</v>
          </cell>
          <cell r="BK80">
            <v>1.1146163474442869</v>
          </cell>
          <cell r="CA80">
            <v>1.0342983132066452</v>
          </cell>
          <cell r="CP80">
            <v>1.04892481693928</v>
          </cell>
          <cell r="DF80">
            <v>1.0396954063272721</v>
          </cell>
          <cell r="DV80">
            <v>1.0372746564489135</v>
          </cell>
          <cell r="EE80">
            <v>1.1026725992668824</v>
          </cell>
          <cell r="ES80">
            <v>1.0649730143724416</v>
          </cell>
          <cell r="GM80">
            <v>1.059576591283611</v>
          </cell>
          <cell r="HW80">
            <v>1.0583410059478293</v>
          </cell>
          <cell r="HX80">
            <v>1.0314105732245225</v>
          </cell>
          <cell r="HY80">
            <v>1.0803207433892188</v>
          </cell>
          <cell r="HZ80">
            <v>0.95267604565444231</v>
          </cell>
          <cell r="IA80">
            <v>1.0879456420499158</v>
          </cell>
          <cell r="IB80">
            <v>1.0919211560276729</v>
          </cell>
          <cell r="IC80">
            <v>1.0835531684191058</v>
          </cell>
          <cell r="ID80">
            <v>1.0789037660482055</v>
          </cell>
          <cell r="IE80">
            <v>1.0752893518225761</v>
          </cell>
          <cell r="JG80">
            <v>1.0109130265605617</v>
          </cell>
          <cell r="JH80">
            <v>1.0013298807317137</v>
          </cell>
          <cell r="JI80">
            <v>1.0243122748116293</v>
          </cell>
          <cell r="JJ80">
            <v>1.0022954304413438</v>
          </cell>
          <cell r="JK80">
            <v>1.051219349944853</v>
          </cell>
          <cell r="JL80">
            <v>1.059830814559823</v>
          </cell>
          <cell r="JM80">
            <v>1.060796756877425</v>
          </cell>
          <cell r="JN80">
            <v>1.0583966979032433</v>
          </cell>
          <cell r="JO80">
            <v>1.0271597463148712</v>
          </cell>
          <cell r="LA80">
            <v>1.0369152303874747</v>
          </cell>
          <cell r="LW80">
            <v>1.0327840884451676</v>
          </cell>
          <cell r="MS80">
            <v>1.0313268257362835</v>
          </cell>
        </row>
        <row r="89">
          <cell r="GI89">
            <v>1.0193488052269122</v>
          </cell>
          <cell r="GJ89">
            <v>1.0264867045399462</v>
          </cell>
          <cell r="GK89">
            <v>1.0158501978721253</v>
          </cell>
          <cell r="GL89">
            <v>1.0309718495920797</v>
          </cell>
          <cell r="GN89">
            <v>1.0640648542051117</v>
          </cell>
          <cell r="GO89">
            <v>1.0759635942606145</v>
          </cell>
          <cell r="GP89">
            <v>1.076877995885295</v>
          </cell>
          <cell r="GQ89">
            <v>1.0958538140166336</v>
          </cell>
          <cell r="HW89">
            <v>1.0809832294373372</v>
          </cell>
          <cell r="HX89">
            <v>1.0230127307363122</v>
          </cell>
          <cell r="HY89">
            <v>1.0147599897677095</v>
          </cell>
          <cell r="HZ89">
            <v>1.0201097876349889</v>
          </cell>
          <cell r="IB89">
            <v>1.1621140759597259</v>
          </cell>
          <cell r="IC89">
            <v>1.1581810938384158</v>
          </cell>
          <cell r="ID89">
            <v>1.1569381365426168</v>
          </cell>
          <cell r="IE89">
            <v>1.1447489252420182</v>
          </cell>
        </row>
        <row r="90">
          <cell r="GI90">
            <v>1.0214364383545924</v>
          </cell>
          <cell r="GJ90">
            <v>1.0288028051102527</v>
          </cell>
          <cell r="GK90">
            <v>1.0116500133616206</v>
          </cell>
          <cell r="GL90">
            <v>1.0329734209386428</v>
          </cell>
          <cell r="GN90">
            <v>1.0585643423227564</v>
          </cell>
          <cell r="GO90">
            <v>1.0725285402594453</v>
          </cell>
          <cell r="GP90">
            <v>1.0797078643768649</v>
          </cell>
          <cell r="GQ90">
            <v>1.098153183645872</v>
          </cell>
          <cell r="HW90">
            <v>1.0924610214329806</v>
          </cell>
          <cell r="HX90">
            <v>1.0267422178900989</v>
          </cell>
          <cell r="HY90">
            <v>1.0042888138499197</v>
          </cell>
          <cell r="HZ90">
            <v>1.0246572745292046</v>
          </cell>
          <cell r="IB90">
            <v>1.1745121905267057</v>
          </cell>
          <cell r="IC90">
            <v>1.1721597622501763</v>
          </cell>
          <cell r="ID90">
            <v>1.1636306249442421</v>
          </cell>
          <cell r="IE90">
            <v>1.1542625981902246</v>
          </cell>
        </row>
        <row r="91">
          <cell r="GI91">
            <v>1.01375072964623</v>
          </cell>
          <cell r="GJ91">
            <v>1.0196384521554192</v>
          </cell>
          <cell r="GK91">
            <v>1.0278691097322157</v>
          </cell>
          <cell r="GL91">
            <v>1.0252114769065779</v>
          </cell>
          <cell r="GN91">
            <v>1.0803023418049422</v>
          </cell>
          <cell r="GO91">
            <v>1.0859402063127128</v>
          </cell>
          <cell r="GP91">
            <v>1.0689818928841233</v>
          </cell>
          <cell r="GQ91">
            <v>1.0892527339960951</v>
          </cell>
          <cell r="HW91">
            <v>1.0476868125379359</v>
          </cell>
          <cell r="HX91">
            <v>1.011730843283186</v>
          </cell>
          <cell r="HY91">
            <v>1.0469058115880405</v>
          </cell>
          <cell r="HZ91">
            <v>1.0067042426040627</v>
          </cell>
          <cell r="IB91">
            <v>1.1257163043688718</v>
          </cell>
          <cell r="IC91">
            <v>1.1169860292235716</v>
          </cell>
          <cell r="ID91">
            <v>1.1376732254960527</v>
          </cell>
          <cell r="IE91">
            <v>1.1171358189041127</v>
          </cell>
        </row>
        <row r="93">
          <cell r="ES93">
            <v>1.0660627988424312</v>
          </cell>
          <cell r="GM93">
            <v>1.0759807115972799</v>
          </cell>
          <cell r="HW93">
            <v>1.0812658510255708</v>
          </cell>
          <cell r="HX93">
            <v>1.0303740763588904</v>
          </cell>
          <cell r="HY93">
            <v>1.0092934326025014</v>
          </cell>
          <cell r="HZ93">
            <v>1.0275654491339372</v>
          </cell>
          <cell r="IA93">
            <v>1.1625926817198615</v>
          </cell>
          <cell r="IB93">
            <v>1.1622847722477507</v>
          </cell>
          <cell r="IC93">
            <v>1.1671445190974907</v>
          </cell>
          <cell r="ID93">
            <v>1.1616784311165502</v>
          </cell>
          <cell r="IE93">
            <v>1.1561521896676721</v>
          </cell>
          <cell r="JG93">
            <v>1.0210569158584433</v>
          </cell>
          <cell r="JH93">
            <v>1.0196910737530358</v>
          </cell>
          <cell r="JI93">
            <v>1.0081488278983672</v>
          </cell>
          <cell r="JJ93">
            <v>1.0156323952010282</v>
          </cell>
          <cell r="JK93">
            <v>1.0767081632967908</v>
          </cell>
          <cell r="JL93">
            <v>1.0911182385096259</v>
          </cell>
          <cell r="JM93">
            <v>1.0798054354677586</v>
          </cell>
          <cell r="JN93">
            <v>1.0785808655448184</v>
          </cell>
          <cell r="JO93">
            <v>1.0660553727400557</v>
          </cell>
          <cell r="LA93">
            <v>1.0541224892467345</v>
          </cell>
          <cell r="LW93">
            <v>1.0479065575462472</v>
          </cell>
          <cell r="MS93">
            <v>1.0399654620609899</v>
          </cell>
        </row>
        <row r="94">
          <cell r="ES94">
            <v>1.0760854984286099</v>
          </cell>
          <cell r="GM94">
            <v>1.0659785592612876</v>
          </cell>
          <cell r="HW94">
            <v>1.0274554084392111</v>
          </cell>
          <cell r="HX94">
            <v>1.0170291091241974</v>
          </cell>
          <cell r="HY94">
            <v>1.0237730213323188</v>
          </cell>
          <cell r="HZ94">
            <v>1.0102042426040627</v>
          </cell>
          <cell r="IA94">
            <v>1.0904068146382544</v>
          </cell>
          <cell r="IB94">
            <v>1.0830699820633491</v>
          </cell>
          <cell r="IC94">
            <v>1.0807398536071395</v>
          </cell>
          <cell r="ID94">
            <v>1.0997421685405608</v>
          </cell>
          <cell r="IE94">
            <v>1.0933544698959643</v>
          </cell>
          <cell r="JG94">
            <v>1.0123842603358668</v>
          </cell>
          <cell r="JH94">
            <v>1.0170021832517289</v>
          </cell>
          <cell r="JI94">
            <v>1.0263979752736578</v>
          </cell>
          <cell r="JJ94">
            <v>1.0118427881522218</v>
          </cell>
          <cell r="JK94">
            <v>1.07175716995852</v>
          </cell>
          <cell r="JL94">
            <v>1.075506428295792</v>
          </cell>
          <cell r="JM94">
            <v>1.0734547778852068</v>
          </cell>
          <cell r="JN94">
            <v>1.0691612206328485</v>
          </cell>
          <cell r="JO94">
            <v>1.0692914568794447</v>
          </cell>
          <cell r="LA94">
            <v>1.0572237031573128</v>
          </cell>
          <cell r="LW94">
            <v>1.0514857291648032</v>
          </cell>
          <cell r="MS94">
            <v>1.048233192311834</v>
          </cell>
        </row>
        <row r="95">
          <cell r="S95">
            <v>1.0702005329442243</v>
          </cell>
          <cell r="AG95">
            <v>1.0606758471550897</v>
          </cell>
          <cell r="AU95">
            <v>1.0473137348198089</v>
          </cell>
          <cell r="BK95">
            <v>1.105485611794262</v>
          </cell>
          <cell r="ES95">
            <v>1.0600698091850485</v>
          </cell>
          <cell r="GM95">
            <v>1.0496137280098601</v>
          </cell>
          <cell r="HW95">
            <v>1.0475837603414855</v>
          </cell>
          <cell r="HX95">
            <v>1.004591151179584</v>
          </cell>
          <cell r="HY95">
            <v>1.0292673963341386</v>
          </cell>
          <cell r="HZ95">
            <v>1.0219953161415267</v>
          </cell>
          <cell r="IA95">
            <v>1.1430972260932106</v>
          </cell>
          <cell r="IB95">
            <v>1.0981582239709307</v>
          </cell>
          <cell r="IC95">
            <v>1.1107295014225158</v>
          </cell>
          <cell r="ID95">
            <v>1.1711233361106637</v>
          </cell>
          <cell r="IE95">
            <v>1.1579572883339593</v>
          </cell>
          <cell r="JG95">
            <v>1.0247019167866935</v>
          </cell>
          <cell r="JH95">
            <v>0.99947079465551614</v>
          </cell>
          <cell r="JI95">
            <v>1.0284499472016251</v>
          </cell>
          <cell r="JJ95">
            <v>1.0113522556069279</v>
          </cell>
          <cell r="JK95">
            <v>1.0603167494679888</v>
          </cell>
          <cell r="JL95">
            <v>1.0778196676756133</v>
          </cell>
          <cell r="JM95">
            <v>1.0750195528653081</v>
          </cell>
          <cell r="JN95">
            <v>1.0532550186726686</v>
          </cell>
          <cell r="JO95">
            <v>1.0513664143386543</v>
          </cell>
          <cell r="LA95">
            <v>1.0504380984686161</v>
          </cell>
          <cell r="LW95">
            <v>1.0453189530144731</v>
          </cell>
          <cell r="MS95">
            <v>1.0416560516944569</v>
          </cell>
        </row>
      </sheetData>
      <sheetData sheetId="7"/>
      <sheetData sheetId="8"/>
      <sheetData sheetId="9"/>
      <sheetData sheetId="10">
        <row r="18">
          <cell r="AL18">
            <v>130.5830159730159</v>
          </cell>
          <cell r="AZ18">
            <v>103.02640044548102</v>
          </cell>
          <cell r="BN18">
            <v>105.82852955478366</v>
          </cell>
          <cell r="CB18">
            <v>131.09600151235102</v>
          </cell>
          <cell r="CP18">
            <v>110.59122989564978</v>
          </cell>
          <cell r="DD18">
            <v>106.64752246267371</v>
          </cell>
          <cell r="DR18">
            <v>104.46545034838184</v>
          </cell>
          <cell r="EF18">
            <v>100.19288522668894</v>
          </cell>
          <cell r="ET18">
            <v>100.3444212477328</v>
          </cell>
          <cell r="FH18">
            <v>106.90436550456933</v>
          </cell>
          <cell r="FV18">
            <v>104.23414490951536</v>
          </cell>
        </row>
        <row r="23">
          <cell r="DH23">
            <v>1.0250000779099309</v>
          </cell>
          <cell r="DK23">
            <v>1.0053420008469589</v>
          </cell>
          <cell r="DV23">
            <v>1.0241724613814702</v>
          </cell>
          <cell r="DY23">
            <v>0.93178576304398064</v>
          </cell>
          <cell r="EB23">
            <v>0.98719006163968603</v>
          </cell>
          <cell r="EE23">
            <v>1.0160715150509623</v>
          </cell>
        </row>
      </sheetData>
      <sheetData sheetId="11">
        <row r="11">
          <cell r="C11">
            <v>1.2005740497773429</v>
          </cell>
          <cell r="AQ11">
            <v>1.1601149916442179</v>
          </cell>
          <cell r="BE11">
            <v>1.1338123541211855</v>
          </cell>
          <cell r="BS11">
            <v>1.0079939269435962</v>
          </cell>
          <cell r="CG11">
            <v>1.0992302408016885</v>
          </cell>
          <cell r="CQ11">
            <v>1.1858824545880202</v>
          </cell>
          <cell r="DY11">
            <v>1.226157192751957</v>
          </cell>
          <cell r="FH11">
            <v>114.14369011252357</v>
          </cell>
          <cell r="GN11">
            <v>1.1146422834118928</v>
          </cell>
          <cell r="HZ11">
            <v>1.0142101631019209</v>
          </cell>
        </row>
        <row r="12">
          <cell r="C12">
            <v>0.80224545727681473</v>
          </cell>
          <cell r="AQ12">
            <v>1.1744607669999516</v>
          </cell>
          <cell r="BE12">
            <v>1.3172484418732178</v>
          </cell>
          <cell r="BS12">
            <v>1.209602615657255</v>
          </cell>
          <cell r="CG12">
            <v>1.0583259429409924</v>
          </cell>
          <cell r="CQ12">
            <v>1.1638412711241097</v>
          </cell>
          <cell r="DY12">
            <v>0.9704125938262026</v>
          </cell>
          <cell r="FH12">
            <v>118.68163389236437</v>
          </cell>
          <cell r="GN12">
            <v>1.2594372892692864</v>
          </cell>
          <cell r="HZ12">
            <v>1.0979600441877042</v>
          </cell>
        </row>
        <row r="13">
          <cell r="C13">
            <v>0.80061946480751112</v>
          </cell>
          <cell r="AQ13">
            <v>1.183367704824638</v>
          </cell>
          <cell r="BE13">
            <v>1.3280098425364435</v>
          </cell>
          <cell r="BS13">
            <v>1.2366108392080633</v>
          </cell>
          <cell r="CG13">
            <v>1.0587655451670959</v>
          </cell>
          <cell r="CQ13">
            <v>1.1615586408065979</v>
          </cell>
          <cell r="DY13">
            <v>0.78718629736395629</v>
          </cell>
          <cell r="FH13">
            <v>116.776826630538</v>
          </cell>
          <cell r="GN13">
            <v>1.2605761499215113</v>
          </cell>
          <cell r="HZ13">
            <v>1.1083821682404702</v>
          </cell>
        </row>
        <row r="14">
          <cell r="C14">
            <v>0.83332444844090492</v>
          </cell>
          <cell r="AQ14">
            <v>1.1565820409870384</v>
          </cell>
          <cell r="BE14">
            <v>1.3040069079521446</v>
          </cell>
          <cell r="BS14">
            <v>1.2714217901808034</v>
          </cell>
          <cell r="CG14">
            <v>1.0718866193892282</v>
          </cell>
          <cell r="CQ14">
            <v>1.1332371993955355</v>
          </cell>
          <cell r="DY14">
            <v>0.99382761629830374</v>
          </cell>
          <cell r="FH14">
            <v>115.65857861357614</v>
          </cell>
          <cell r="GN14">
            <v>1.2612407672562118</v>
          </cell>
          <cell r="HZ14">
            <v>1.125015387347378</v>
          </cell>
        </row>
        <row r="15">
          <cell r="C15">
            <v>0.79630337273159357</v>
          </cell>
          <cell r="AQ15">
            <v>1.2252407293056877</v>
          </cell>
          <cell r="BE15">
            <v>1.3310956085958945</v>
          </cell>
          <cell r="BS15">
            <v>1.2028711914095664</v>
          </cell>
          <cell r="CG15">
            <v>1.0077678666629273</v>
          </cell>
          <cell r="CQ15">
            <v>1.0988499152595057</v>
          </cell>
          <cell r="DY15">
            <v>0.97236954596314074</v>
          </cell>
          <cell r="FH15">
            <v>115.99575932288776</v>
          </cell>
          <cell r="GN15">
            <v>1.2781065649045862</v>
          </cell>
          <cell r="HZ15">
            <v>1.0815619207911191</v>
          </cell>
        </row>
        <row r="16">
          <cell r="C16">
            <v>0.83537436877457749</v>
          </cell>
          <cell r="AQ16">
            <v>1.1479977725721247</v>
          </cell>
          <cell r="BE16">
            <v>1.2883135638996805</v>
          </cell>
          <cell r="BS16">
            <v>1.0928155462309648</v>
          </cell>
          <cell r="CG16">
            <v>1.044815789851304</v>
          </cell>
          <cell r="CQ16">
            <v>1.2758253464546672</v>
          </cell>
          <cell r="DY16">
            <v>0.86404732622509473</v>
          </cell>
          <cell r="FH16">
            <v>112.23448748219627</v>
          </cell>
          <cell r="GN16">
            <v>1.2020058570998997</v>
          </cell>
          <cell r="HZ16">
            <v>1.0583284497108996</v>
          </cell>
        </row>
        <row r="19">
          <cell r="C19">
            <v>1.1800936867727581</v>
          </cell>
          <cell r="AQ19">
            <v>0.94709660617953206</v>
          </cell>
          <cell r="CQ19">
            <v>1.2488444525648856</v>
          </cell>
          <cell r="DY19">
            <v>1.2085788939229678</v>
          </cell>
          <cell r="FH19">
            <v>113.21520123406117</v>
          </cell>
          <cell r="GN19">
            <v>1.2016523024495198</v>
          </cell>
          <cell r="HZ19">
            <v>1.4153806896006729</v>
          </cell>
        </row>
        <row r="20">
          <cell r="C20">
            <v>0.74464918327786467</v>
          </cell>
          <cell r="AQ20">
            <v>1.3447094374229394</v>
          </cell>
          <cell r="BE20">
            <v>1.3758770861461731</v>
          </cell>
          <cell r="BS20">
            <v>0.92514667466412304</v>
          </cell>
          <cell r="CG20">
            <v>0.90008485974538655</v>
          </cell>
          <cell r="CQ20">
            <v>1.5515496333980203</v>
          </cell>
          <cell r="DY20">
            <v>0.79338923300223785</v>
          </cell>
          <cell r="FH20">
            <v>126.95260577800404</v>
          </cell>
          <cell r="GN20">
            <v>1.2328251058362267</v>
          </cell>
          <cell r="HZ20">
            <v>0.95602835140990405</v>
          </cell>
        </row>
        <row r="22">
          <cell r="C22">
            <v>0.87645014113928177</v>
          </cell>
          <cell r="AQ22">
            <v>1.2665662924347003</v>
          </cell>
          <cell r="BE22">
            <v>1.2225402909984784</v>
          </cell>
          <cell r="BS22">
            <v>1.0120507360552708</v>
          </cell>
          <cell r="CG22">
            <v>1.0181352089850622</v>
          </cell>
          <cell r="CQ22">
            <v>1.2040543976000624</v>
          </cell>
          <cell r="DY22">
            <v>0.93132347221273115</v>
          </cell>
          <cell r="FH22">
            <v>135.68027604293934</v>
          </cell>
          <cell r="GN22">
            <v>1.2475737265997311</v>
          </cell>
          <cell r="HZ22">
            <v>1.0251431646584273</v>
          </cell>
        </row>
        <row r="23">
          <cell r="C23">
            <v>0.8110225603287432</v>
          </cell>
          <cell r="AQ23">
            <v>1.4509301315440362</v>
          </cell>
          <cell r="BE23">
            <v>1.2998487693423804</v>
          </cell>
          <cell r="BS23">
            <v>0.9696589826259131</v>
          </cell>
          <cell r="CG23">
            <v>0.97307993382103664</v>
          </cell>
          <cell r="CQ23">
            <v>1.1515824727946151</v>
          </cell>
          <cell r="DY23">
            <v>0.94270559630422956</v>
          </cell>
          <cell r="FH23">
            <v>143.49954069382528</v>
          </cell>
          <cell r="GN23">
            <v>1.273062509414733</v>
          </cell>
          <cell r="HZ23">
            <v>0.953275854451752</v>
          </cell>
        </row>
        <row r="24">
          <cell r="C24">
            <v>1.0198135076868786</v>
          </cell>
          <cell r="AQ24">
            <v>1.0172770570375607</v>
          </cell>
          <cell r="BE24">
            <v>1.0614551080149481</v>
          </cell>
          <cell r="BS24">
            <v>1.0998976120206945</v>
          </cell>
          <cell r="CG24">
            <v>1.0934145558426456</v>
          </cell>
          <cell r="CQ24">
            <v>1.2586251161333593</v>
          </cell>
          <cell r="DY24">
            <v>0.92473509013144894</v>
          </cell>
          <cell r="FH24">
            <v>122.73900416080714</v>
          </cell>
          <cell r="GN24">
            <v>1.2002585925007407</v>
          </cell>
          <cell r="HZ24">
            <v>1.1693819643649268</v>
          </cell>
        </row>
        <row r="25">
          <cell r="C25">
            <v>0.97647081358109267</v>
          </cell>
          <cell r="AQ25">
            <v>1.1226119401435055</v>
          </cell>
          <cell r="BE25">
            <v>1.1527254889603085</v>
          </cell>
          <cell r="BS25">
            <v>1.0356859217357077</v>
          </cell>
          <cell r="CG25">
            <v>1.0189251211000094</v>
          </cell>
          <cell r="CQ25">
            <v>1.1807718383325918</v>
          </cell>
          <cell r="DY25">
            <v>1.0005494181361898</v>
          </cell>
          <cell r="FH25">
            <v>113.07808171899629</v>
          </cell>
          <cell r="GN25">
            <v>1.1294706442204803</v>
          </cell>
          <cell r="HZ25">
            <v>1.0255692770908025</v>
          </cell>
        </row>
        <row r="26">
          <cell r="C26">
            <v>0.89277843365708798</v>
          </cell>
          <cell r="AQ26">
            <v>1.2334675549516427</v>
          </cell>
          <cell r="BE26">
            <v>1.1306398341493711</v>
          </cell>
          <cell r="BS26">
            <v>0.96357842731135324</v>
          </cell>
          <cell r="CG26">
            <v>0.95423082502487211</v>
          </cell>
          <cell r="CQ26">
            <v>1.106766110678844</v>
          </cell>
          <cell r="DY26">
            <v>0.82511971168512477</v>
          </cell>
          <cell r="FH26">
            <v>122.55476555789187</v>
          </cell>
          <cell r="GN26">
            <v>1.1190895283347471</v>
          </cell>
          <cell r="HZ26">
            <v>0.95101859556582691</v>
          </cell>
        </row>
        <row r="28">
          <cell r="C28">
            <v>0.81517112606835507</v>
          </cell>
          <cell r="AQ28">
            <v>1.1852033515793474</v>
          </cell>
          <cell r="BE28">
            <v>1.1517334034868925</v>
          </cell>
          <cell r="BS28">
            <v>0.98247819847910345</v>
          </cell>
          <cell r="CG28">
            <v>0.94844752458794812</v>
          </cell>
          <cell r="CQ28">
            <v>1.3515109150871654</v>
          </cell>
          <cell r="DY28">
            <v>0.73321099099962583</v>
          </cell>
          <cell r="FH28">
            <v>121.52753079550931</v>
          </cell>
          <cell r="GN28">
            <v>1.1573974114457142</v>
          </cell>
          <cell r="HZ28">
            <v>0.9072116099249713</v>
          </cell>
        </row>
        <row r="33">
          <cell r="C33">
            <v>1.062702685026121</v>
          </cell>
          <cell r="AQ33">
            <v>1.362058930632229</v>
          </cell>
          <cell r="BE33">
            <v>1.1286176468188502</v>
          </cell>
          <cell r="BS33">
            <v>0.9266015900321658</v>
          </cell>
          <cell r="CG33">
            <v>0.95384112348599781</v>
          </cell>
          <cell r="CQ33">
            <v>0.84215307484355795</v>
          </cell>
          <cell r="DY33">
            <v>0.96854150747592949</v>
          </cell>
          <cell r="FH33">
            <v>129.35769799605714</v>
          </cell>
          <cell r="GN33">
            <v>1.0644667278290629</v>
          </cell>
          <cell r="HZ33">
            <v>0.97272609761309947</v>
          </cell>
        </row>
        <row r="34">
          <cell r="C34">
            <v>1.028647604303397</v>
          </cell>
          <cell r="AQ34">
            <v>1.1065518232617053</v>
          </cell>
          <cell r="BE34">
            <v>1.0881715612500455</v>
          </cell>
          <cell r="BS34">
            <v>1.0131768596490107</v>
          </cell>
          <cell r="CG34">
            <v>1.0033585359481376</v>
          </cell>
          <cell r="CQ34">
            <v>1.1266181813699823</v>
          </cell>
          <cell r="DY34">
            <v>1.0101151559501735</v>
          </cell>
          <cell r="FH34">
            <v>105.37862549523886</v>
          </cell>
          <cell r="GN34">
            <v>1.1149443942959527</v>
          </cell>
          <cell r="HZ34">
            <v>1.0200010754903761</v>
          </cell>
        </row>
        <row r="35">
          <cell r="C35">
            <v>0.92687847272805246</v>
          </cell>
          <cell r="AQ35">
            <v>1.1357613261397153</v>
          </cell>
          <cell r="BE35">
            <v>1.1918313453605724</v>
          </cell>
          <cell r="BS35">
            <v>1.041575668174759</v>
          </cell>
          <cell r="CG35">
            <v>1.0133312539631398</v>
          </cell>
          <cell r="CQ35">
            <v>1.2978384179730538</v>
          </cell>
          <cell r="DY35">
            <v>0.905360924887879</v>
          </cell>
          <cell r="FH35">
            <v>113.15265138699786</v>
          </cell>
          <cell r="GN35">
            <v>1.1689998108189452</v>
          </cell>
          <cell r="HZ35">
            <v>1.0193467544633843</v>
          </cell>
        </row>
        <row r="39">
          <cell r="C39">
            <v>1.0518678654667351</v>
          </cell>
          <cell r="AQ39">
            <v>1.063042761272541</v>
          </cell>
          <cell r="BE39">
            <v>1.090239890085446</v>
          </cell>
          <cell r="BS39">
            <v>1.0405079131772452</v>
          </cell>
          <cell r="CG39">
            <v>1.0167391576580835</v>
          </cell>
          <cell r="CQ39">
            <v>1.1312837178401676</v>
          </cell>
          <cell r="DY39">
            <v>1.1909411943116022</v>
          </cell>
          <cell r="FH39">
            <v>109.42988470516293</v>
          </cell>
          <cell r="GN39">
            <v>1.1286481714365397</v>
          </cell>
          <cell r="HZ39">
            <v>1.0476915900892967</v>
          </cell>
        </row>
        <row r="46">
          <cell r="C46">
            <v>0.95848750944653804</v>
          </cell>
          <cell r="AQ46">
            <v>1.0184995884669317</v>
          </cell>
          <cell r="BE46">
            <v>1.1130090829646477</v>
          </cell>
          <cell r="BS46">
            <v>1.0405491863237373</v>
          </cell>
          <cell r="CG46">
            <v>1.0357116279906584</v>
          </cell>
          <cell r="CQ46">
            <v>1.0660770908727215</v>
          </cell>
          <cell r="DY46">
            <v>1.038063431668216</v>
          </cell>
          <cell r="FH46">
            <v>105.65935368997374</v>
          </cell>
          <cell r="GN46">
            <v>1.0684745861981015</v>
          </cell>
          <cell r="HZ46">
            <v>1.1152901571444422</v>
          </cell>
        </row>
        <row r="47">
          <cell r="C47">
            <v>0.99203607491476675</v>
          </cell>
          <cell r="AQ47">
            <v>1.137930350958668</v>
          </cell>
          <cell r="BE47">
            <v>1.1503546941953378</v>
          </cell>
          <cell r="BS47">
            <v>0.97985093523149724</v>
          </cell>
          <cell r="CG47">
            <v>1.0135467987284048</v>
          </cell>
          <cell r="CQ47">
            <v>1.0993981145596294</v>
          </cell>
          <cell r="DY47">
            <v>1.0529740656115723</v>
          </cell>
          <cell r="FH47">
            <v>115.1519680842636</v>
          </cell>
          <cell r="GN47">
            <v>1.106078535207327</v>
          </cell>
          <cell r="HZ47">
            <v>0.90503603911314823</v>
          </cell>
        </row>
        <row r="49">
          <cell r="BE49">
            <v>1.116406534547862</v>
          </cell>
          <cell r="BS49">
            <v>1.0881693865349922</v>
          </cell>
          <cell r="CG49">
            <v>1.0321170036951655</v>
          </cell>
          <cell r="CQ49">
            <v>1.2689639389375007</v>
          </cell>
          <cell r="DY49">
            <v>0.8950560576528982</v>
          </cell>
          <cell r="FH49">
            <v>100.65716641994015</v>
          </cell>
          <cell r="GN49">
            <v>1.177048307051789</v>
          </cell>
          <cell r="HZ49">
            <v>1.0121284007025175</v>
          </cell>
        </row>
        <row r="50">
          <cell r="C50">
            <v>1.0796452288113489</v>
          </cell>
          <cell r="AQ50">
            <v>1.0604828085474185</v>
          </cell>
          <cell r="BE50">
            <v>1.1834971843511217</v>
          </cell>
          <cell r="BS50">
            <v>1.0234602347313999</v>
          </cell>
          <cell r="CG50">
            <v>1.0417610561721242</v>
          </cell>
          <cell r="CQ50">
            <v>1.1373454630368647</v>
          </cell>
          <cell r="DY50">
            <v>1.1245890784070813</v>
          </cell>
          <cell r="FH50">
            <v>107.18649908642993</v>
          </cell>
          <cell r="GN50">
            <v>1.1472094130906894</v>
          </cell>
          <cell r="HZ50">
            <v>1.0636342359941868</v>
          </cell>
        </row>
        <row r="53">
          <cell r="C53">
            <v>1.0724754561887322</v>
          </cell>
          <cell r="AQ53">
            <v>1.0708980110525725</v>
          </cell>
          <cell r="BE53">
            <v>1.1172029301558977</v>
          </cell>
          <cell r="BS53">
            <v>1.0261128680987557</v>
          </cell>
          <cell r="CG53">
            <v>1.0577045384729229</v>
          </cell>
          <cell r="CQ53">
            <v>1.2533375324288365</v>
          </cell>
          <cell r="DY53">
            <v>1.0836763131448865</v>
          </cell>
          <cell r="FH53">
            <v>106.75479478490288</v>
          </cell>
          <cell r="GN53">
            <v>1.0907841806005976</v>
          </cell>
          <cell r="HZ53">
            <v>1.0586762031345627</v>
          </cell>
        </row>
        <row r="60">
          <cell r="CL60">
            <v>1.0465352745438912</v>
          </cell>
          <cell r="DP60">
            <v>0.91285794998144032</v>
          </cell>
          <cell r="FH60">
            <v>167.10973772901391</v>
          </cell>
          <cell r="GN60">
            <v>1.1530076213961833</v>
          </cell>
          <cell r="HZ60">
            <v>1.1280298620692557</v>
          </cell>
        </row>
        <row r="62">
          <cell r="FH62">
            <v>115.50581758299016</v>
          </cell>
          <cell r="GN62">
            <v>1.163357481522086</v>
          </cell>
          <cell r="HZ62">
            <v>1.0453618334891097</v>
          </cell>
        </row>
        <row r="63">
          <cell r="AQ63">
            <v>1.1223605505514274</v>
          </cell>
          <cell r="BE63">
            <v>1.1775429280413501</v>
          </cell>
          <cell r="BS63">
            <v>1.068199191675645</v>
          </cell>
          <cell r="CF63">
            <v>1.0355178142717967</v>
          </cell>
          <cell r="CG63">
            <v>1.0328567654130618</v>
          </cell>
          <cell r="CL63">
            <v>1.1723840500072429</v>
          </cell>
          <cell r="DY63">
            <v>1.0090136925070345</v>
          </cell>
        </row>
        <row r="66">
          <cell r="C66">
            <v>1.0320616925610264</v>
          </cell>
          <cell r="AQ66">
            <v>1.0653134329423781</v>
          </cell>
          <cell r="BE66">
            <v>1.0991165851796141</v>
          </cell>
          <cell r="BS66">
            <v>1.086383562651686</v>
          </cell>
          <cell r="CG66">
            <v>1.0563442326335111</v>
          </cell>
          <cell r="CL66">
            <v>1.2268203674825964</v>
          </cell>
          <cell r="DY66">
            <v>105.2</v>
          </cell>
          <cell r="EX66">
            <v>1.1271243853682331</v>
          </cell>
          <cell r="GD66">
            <v>1.1709808307958114</v>
          </cell>
          <cell r="HP66">
            <v>1.1129607239702706</v>
          </cell>
        </row>
        <row r="69">
          <cell r="CL69">
            <v>1.1497062446323527</v>
          </cell>
          <cell r="DP69">
            <v>1.008260609833574</v>
          </cell>
          <cell r="EX69">
            <v>1.1591279453504761</v>
          </cell>
          <cell r="GD69">
            <v>1.0250281876862648</v>
          </cell>
          <cell r="HP69">
            <v>1.0758050972137079</v>
          </cell>
        </row>
        <row r="71">
          <cell r="CL71">
            <v>1.1041268936978867</v>
          </cell>
          <cell r="DP71">
            <v>0.96243820834975247</v>
          </cell>
          <cell r="EX71">
            <v>1.2617285666371874</v>
          </cell>
          <cell r="GD71">
            <v>0.97300650640112218</v>
          </cell>
          <cell r="HP71">
            <v>1.0891235693209755</v>
          </cell>
        </row>
        <row r="72">
          <cell r="C72">
            <v>1.0486222549365813</v>
          </cell>
          <cell r="AQ72">
            <v>1.0606639310008525</v>
          </cell>
          <cell r="BE72">
            <v>1.0948386844036568</v>
          </cell>
          <cell r="BS72">
            <v>1.0437945732722345</v>
          </cell>
          <cell r="CG72">
            <v>1.0252036122230912</v>
          </cell>
          <cell r="CL72">
            <v>1.2073259013986686</v>
          </cell>
          <cell r="DP72">
            <v>1.0568859790040637</v>
          </cell>
          <cell r="EX72">
            <v>1.0836704534621944</v>
          </cell>
          <cell r="GD72">
            <v>1.0910425358485456</v>
          </cell>
          <cell r="HP72">
            <v>1.0638926686799146</v>
          </cell>
        </row>
        <row r="76">
          <cell r="C76">
            <v>1.109667826953862</v>
          </cell>
          <cell r="AQ76">
            <v>1.1088919867694926</v>
          </cell>
          <cell r="BE76">
            <v>1.078221747072345</v>
          </cell>
          <cell r="BS76">
            <v>1.058986323190787</v>
          </cell>
          <cell r="CG76">
            <v>1.0618330411696721</v>
          </cell>
        </row>
        <row r="77">
          <cell r="C77">
            <v>1.1787847532931863</v>
          </cell>
          <cell r="AQ77">
            <v>1.3975454507514871</v>
          </cell>
          <cell r="BE77">
            <v>1.1145413453260804</v>
          </cell>
          <cell r="BS77">
            <v>1.0400627537780074</v>
          </cell>
          <cell r="CG77">
            <v>1.1000603301455696</v>
          </cell>
          <cell r="CL77">
            <v>1.1666648578406338</v>
          </cell>
          <cell r="DP77">
            <v>1.1020144182505842</v>
          </cell>
          <cell r="EX77">
            <v>1.1044594352590393</v>
          </cell>
          <cell r="GD77">
            <v>1.0911633661268916</v>
          </cell>
          <cell r="HP77">
            <v>1.1026725992668824</v>
          </cell>
        </row>
        <row r="86">
          <cell r="CL86">
            <v>114.12249325549941</v>
          </cell>
          <cell r="DP86">
            <v>1.1165603783366993</v>
          </cell>
        </row>
        <row r="87">
          <cell r="CL87">
            <v>113.96373532806724</v>
          </cell>
          <cell r="DP87">
            <v>1.1068869444879048</v>
          </cell>
          <cell r="EX87">
            <v>1.0633213274240492</v>
          </cell>
        </row>
        <row r="90">
          <cell r="CL90">
            <v>1.1276613449038697</v>
          </cell>
          <cell r="DP90">
            <v>1.1031128473451366</v>
          </cell>
          <cell r="EX90">
            <v>1.0617386492044016</v>
          </cell>
          <cell r="GD90">
            <v>1.0824598456124574</v>
          </cell>
          <cell r="HP90">
            <v>1.0535221469288154</v>
          </cell>
        </row>
        <row r="91">
          <cell r="CL91">
            <v>1.1408100356505848</v>
          </cell>
          <cell r="DP91">
            <v>1.1309312202673707</v>
          </cell>
          <cell r="EX91">
            <v>1.0812541657220072</v>
          </cell>
          <cell r="GD91">
            <v>1.085492581081694</v>
          </cell>
          <cell r="HP91">
            <v>1.0534782270236518</v>
          </cell>
        </row>
        <row r="92">
          <cell r="C92">
            <v>1.0511398079089833</v>
          </cell>
          <cell r="AQ92">
            <v>1.0531451087046517</v>
          </cell>
          <cell r="BE92">
            <v>1.0870652115871464</v>
          </cell>
          <cell r="CL92">
            <v>1.1940564258530884</v>
          </cell>
          <cell r="DY92">
            <v>105.00147181100157</v>
          </cell>
          <cell r="EX92">
            <v>1.0791552816646135</v>
          </cell>
          <cell r="GD92">
            <v>1.0881759329527216</v>
          </cell>
          <cell r="HP92">
            <v>1.0678887965348931</v>
          </cell>
        </row>
        <row r="93">
          <cell r="C93">
            <v>1.0734309013110119</v>
          </cell>
        </row>
        <row r="180">
          <cell r="O180">
            <v>116.6911372161025</v>
          </cell>
        </row>
        <row r="210">
          <cell r="O210">
            <v>105.14667308984761</v>
          </cell>
        </row>
        <row r="265">
          <cell r="Q265">
            <v>97.353458267216681</v>
          </cell>
          <cell r="R265">
            <v>105.18226249091302</v>
          </cell>
          <cell r="S265">
            <v>104.06956298746728</v>
          </cell>
          <cell r="T265">
            <v>101.33702288365531</v>
          </cell>
        </row>
        <row r="270">
          <cell r="Q270">
            <v>101.21265177308108</v>
          </cell>
          <cell r="R270">
            <v>104.02363285366494</v>
          </cell>
          <cell r="S270">
            <v>104.21936370544655</v>
          </cell>
          <cell r="T270">
            <v>98.786252583814246</v>
          </cell>
        </row>
      </sheetData>
      <sheetData sheetId="12">
        <row r="12">
          <cell r="I12">
            <v>105.2</v>
          </cell>
          <cell r="J12">
            <v>92.2</v>
          </cell>
          <cell r="K12">
            <v>104.5</v>
          </cell>
          <cell r="L12">
            <v>104.3</v>
          </cell>
          <cell r="M12">
            <v>103.4</v>
          </cell>
          <cell r="N12">
            <v>101.3186863793278</v>
          </cell>
          <cell r="O12">
            <v>100.7</v>
          </cell>
          <cell r="P12">
            <v>96.3</v>
          </cell>
          <cell r="Q12">
            <v>99.477732019896408</v>
          </cell>
          <cell r="T12">
            <v>102.45084360053724</v>
          </cell>
        </row>
      </sheetData>
      <sheetData sheetId="13">
        <row r="44">
          <cell r="B44">
            <v>114.12249325549941</v>
          </cell>
          <cell r="C44">
            <v>111.65603783366993</v>
          </cell>
          <cell r="D44">
            <v>106.84207074595733</v>
          </cell>
          <cell r="E44">
            <v>108.41115670476287</v>
          </cell>
          <cell r="G44">
            <v>106.76736498696356</v>
          </cell>
          <cell r="H44">
            <v>107.83615689932408</v>
          </cell>
          <cell r="I44">
            <v>115.53329840396329</v>
          </cell>
          <cell r="J44">
            <v>107.49070519096477</v>
          </cell>
          <cell r="L44">
            <v>104.78738342077641</v>
          </cell>
        </row>
        <row r="45">
          <cell r="B45">
            <v>113.96373532806724</v>
          </cell>
          <cell r="C45">
            <v>110.68869444879049</v>
          </cell>
          <cell r="D45">
            <v>106.33213274240492</v>
          </cell>
          <cell r="E45">
            <v>108.38725796041986</v>
          </cell>
          <cell r="F45">
            <v>104.97042140545582</v>
          </cell>
          <cell r="G45">
            <v>106.31525253595242</v>
          </cell>
          <cell r="H45">
            <v>107.74197240998484</v>
          </cell>
          <cell r="I45">
            <v>116.59431547441577</v>
          </cell>
          <cell r="J45">
            <v>107.44021676967243</v>
          </cell>
          <cell r="K45">
            <v>105.46870922980108</v>
          </cell>
          <cell r="L45">
            <v>104.65319511393159</v>
          </cell>
        </row>
        <row r="51">
          <cell r="B51">
            <v>114.54045232398475</v>
          </cell>
          <cell r="C51">
            <v>114.51453139439469</v>
          </cell>
          <cell r="D51">
            <v>108.30708946764949</v>
          </cell>
          <cell r="E51">
            <v>108.4362269183658</v>
          </cell>
          <cell r="F51">
            <v>105.40523129814309</v>
          </cell>
          <cell r="G51">
            <v>108.0944046529706</v>
          </cell>
          <cell r="H51">
            <v>108.10915426747196</v>
          </cell>
          <cell r="I51">
            <v>112.43668293237886</v>
          </cell>
          <cell r="J51">
            <v>107.63658480387204</v>
          </cell>
          <cell r="K51">
            <v>105.09124928161128</v>
          </cell>
          <cell r="L51">
            <v>105.17657044635375</v>
          </cell>
        </row>
      </sheetData>
      <sheetData sheetId="14">
        <row r="86">
          <cell r="M86">
            <v>101.83849434066845</v>
          </cell>
        </row>
        <row r="197">
          <cell r="B197">
            <v>122.02709376687066</v>
          </cell>
          <cell r="C197">
            <v>94.935129032819134</v>
          </cell>
          <cell r="D197">
            <v>112.23605505514274</v>
          </cell>
          <cell r="E197">
            <v>117.75429280413501</v>
          </cell>
          <cell r="F197">
            <v>106.81991916756451</v>
          </cell>
          <cell r="G197">
            <v>103.28567654130619</v>
          </cell>
          <cell r="H197">
            <v>106.05956571348986</v>
          </cell>
          <cell r="I197">
            <v>112.4561135190244</v>
          </cell>
          <cell r="J197">
            <v>103.71901742353006</v>
          </cell>
          <cell r="K197">
            <v>104.05521279853139</v>
          </cell>
          <cell r="L197">
            <v>103.1183477938277</v>
          </cell>
        </row>
        <row r="198">
          <cell r="B198">
            <v>121.52301170511161</v>
          </cell>
          <cell r="C198">
            <v>97.547970986321332</v>
          </cell>
          <cell r="D198">
            <v>112.39841671742801</v>
          </cell>
          <cell r="E198">
            <v>115.51292308445693</v>
          </cell>
          <cell r="F198">
            <v>104.28591964326807</v>
          </cell>
          <cell r="G198">
            <v>103.27707881698301</v>
          </cell>
          <cell r="H198">
            <v>105.19974142409644</v>
          </cell>
          <cell r="I198">
            <v>112.82258008889407</v>
          </cell>
          <cell r="J198">
            <v>104.54615420905856</v>
          </cell>
          <cell r="K198">
            <v>104.57984189953744</v>
          </cell>
          <cell r="L198">
            <v>104.01929862117525</v>
          </cell>
        </row>
        <row r="199">
          <cell r="B199">
            <v>119.51135248706255</v>
          </cell>
          <cell r="C199">
            <v>99.677386842273137</v>
          </cell>
          <cell r="D199">
            <v>109.75954679670741</v>
          </cell>
          <cell r="E199">
            <v>112.59521413368051</v>
          </cell>
          <cell r="F199">
            <v>102.81913644929142</v>
          </cell>
          <cell r="G199">
            <v>102.03320720836243</v>
          </cell>
          <cell r="H199">
            <v>103.82437233718245</v>
          </cell>
          <cell r="I199">
            <v>114.43575563458556</v>
          </cell>
          <cell r="J199">
            <v>106.69265218668407</v>
          </cell>
          <cell r="K199">
            <v>105.29266305899007</v>
          </cell>
          <cell r="L199">
            <v>104.67831926609847</v>
          </cell>
        </row>
      </sheetData>
      <sheetData sheetId="15"/>
      <sheetData sheetId="16"/>
      <sheetData sheetId="17"/>
      <sheetData sheetId="18"/>
      <sheetData sheetId="19">
        <row r="60">
          <cell r="CA60">
            <v>1.0344466566055013</v>
          </cell>
          <cell r="CN60">
            <v>1.0608912921538749</v>
          </cell>
          <cell r="DA60">
            <v>1.1079098583547442</v>
          </cell>
          <cell r="DN60">
            <v>1.060144514450585</v>
          </cell>
          <cell r="EA60">
            <v>1.039385543273996</v>
          </cell>
          <cell r="EN60">
            <v>1.0323221594868426</v>
          </cell>
        </row>
        <row r="62">
          <cell r="CQ62">
            <v>1.0514156384587456</v>
          </cell>
          <cell r="CT62">
            <v>1.0482148954186037</v>
          </cell>
          <cell r="CW62">
            <v>1.0201670030490912</v>
          </cell>
          <cell r="CZ62">
            <v>1.0034582250589346</v>
          </cell>
          <cell r="DD62">
            <v>0.98254546839802226</v>
          </cell>
          <cell r="DG62">
            <v>1.0278388050765483</v>
          </cell>
          <cell r="DJ62">
            <v>1.0288866365774854</v>
          </cell>
          <cell r="DM62">
            <v>1.0118228211624385</v>
          </cell>
        </row>
        <row r="65">
          <cell r="CA65">
            <v>1.03277078816983</v>
          </cell>
          <cell r="CN65">
            <v>1.0519974142409645</v>
          </cell>
          <cell r="DA65">
            <v>1.1282258008889408</v>
          </cell>
          <cell r="DN65">
            <v>1.0454615420905855</v>
          </cell>
          <cell r="EA65">
            <v>1.0457984189953744</v>
          </cell>
          <cell r="EN65">
            <v>1.0401929862117525</v>
          </cell>
        </row>
        <row r="66">
          <cell r="CA66">
            <v>1.0124638268117512</v>
          </cell>
          <cell r="CN66">
            <v>1.0742672601773369</v>
          </cell>
          <cell r="DA66">
            <v>1.1320989009777871</v>
          </cell>
          <cell r="DN66">
            <v>1.0576093195633942</v>
          </cell>
          <cell r="EA66">
            <v>1.0518962819772593</v>
          </cell>
          <cell r="EN66">
            <v>1.0462417931529986</v>
          </cell>
        </row>
        <row r="68">
          <cell r="CQ68">
            <v>1.0815276573791466</v>
          </cell>
          <cell r="CT68">
            <v>1.0177083130975164</v>
          </cell>
          <cell r="CW68">
            <v>1.020325918513536</v>
          </cell>
          <cell r="CZ68">
            <v>1.0190224847939158</v>
          </cell>
          <cell r="DD68">
            <v>1.0175057195280073</v>
          </cell>
          <cell r="DG68">
            <v>1.0130133293030283</v>
          </cell>
          <cell r="DJ68">
            <v>1.0111813648116634</v>
          </cell>
          <cell r="DM68">
            <v>1.01495682971114</v>
          </cell>
        </row>
        <row r="71">
          <cell r="CA71">
            <v>1.0203320720836242</v>
          </cell>
          <cell r="CN71">
            <v>1.0382437233718245</v>
          </cell>
          <cell r="DA71">
            <v>1.1443575563458557</v>
          </cell>
          <cell r="DN71">
            <v>1.0669265218668407</v>
          </cell>
          <cell r="EA71">
            <v>1.0529266305899008</v>
          </cell>
          <cell r="EN71">
            <v>1.0467831926609847</v>
          </cell>
        </row>
      </sheetData>
      <sheetData sheetId="20"/>
      <sheetData sheetId="21"/>
      <sheetData sheetId="22"/>
      <sheetData sheetId="23"/>
      <sheetData sheetId="24"/>
      <sheetData sheetId="25">
        <row r="11">
          <cell r="K11">
            <v>1.191161414691281</v>
          </cell>
        </row>
        <row r="12">
          <cell r="K12">
            <v>1.2418395724892</v>
          </cell>
        </row>
        <row r="13">
          <cell r="K13">
            <v>1.2543175346188764</v>
          </cell>
        </row>
        <row r="14">
          <cell r="K14">
            <v>1.2409287408825898</v>
          </cell>
        </row>
        <row r="15">
          <cell r="K15">
            <v>1.2374461886997028</v>
          </cell>
        </row>
        <row r="16">
          <cell r="K16">
            <v>1.3146944595352799</v>
          </cell>
        </row>
        <row r="19">
          <cell r="K19">
            <v>1.1447926813900262</v>
          </cell>
        </row>
        <row r="20">
          <cell r="K20">
            <v>1.6987226485603057</v>
          </cell>
        </row>
        <row r="22">
          <cell r="K22">
            <v>1.1277045159725709</v>
          </cell>
        </row>
        <row r="23">
          <cell r="K23">
            <v>1.0935624030727404</v>
          </cell>
        </row>
        <row r="24">
          <cell r="K24">
            <v>1.1794523779892601</v>
          </cell>
        </row>
        <row r="25">
          <cell r="K25">
            <v>1.2154412409666631</v>
          </cell>
        </row>
        <row r="26">
          <cell r="K26">
            <v>1.2187831230373241</v>
          </cell>
        </row>
        <row r="28">
          <cell r="K28">
            <v>1.3275904769525582</v>
          </cell>
        </row>
        <row r="33">
          <cell r="K33">
            <v>1.011795967857011</v>
          </cell>
        </row>
        <row r="34">
          <cell r="K34">
            <v>1.1834656053269343</v>
          </cell>
        </row>
        <row r="35">
          <cell r="K35">
            <v>1.2407662223732869</v>
          </cell>
        </row>
        <row r="39">
          <cell r="K39">
            <v>1.1473298006807566</v>
          </cell>
        </row>
        <row r="46">
          <cell r="K46">
            <v>1.1713491634007152</v>
          </cell>
        </row>
        <row r="47">
          <cell r="K47">
            <v>1.0776164048954553</v>
          </cell>
        </row>
        <row r="49">
          <cell r="K49">
            <v>1.2220282828446025</v>
          </cell>
        </row>
        <row r="50">
          <cell r="K50">
            <v>1.1067528890624607</v>
          </cell>
        </row>
        <row r="53">
          <cell r="K53">
            <v>1.2206948660871944</v>
          </cell>
        </row>
        <row r="65">
          <cell r="K65">
            <v>1.2310601944778123</v>
          </cell>
        </row>
        <row r="71">
          <cell r="K71">
            <v>1.2003171900671472</v>
          </cell>
        </row>
        <row r="75">
          <cell r="K75">
            <v>1.1705790410627159</v>
          </cell>
          <cell r="L75">
            <v>1.1274942587836456</v>
          </cell>
        </row>
        <row r="76">
          <cell r="K76">
            <v>1.2289799881324701</v>
          </cell>
        </row>
        <row r="93">
          <cell r="K93">
            <v>1.1463076604347582</v>
          </cell>
        </row>
        <row r="327">
          <cell r="O327">
            <v>92.925615694796647</v>
          </cell>
        </row>
        <row r="342">
          <cell r="O342">
            <v>113.87560390048766</v>
          </cell>
        </row>
        <row r="351">
          <cell r="O351">
            <v>106.84207074595733</v>
          </cell>
        </row>
        <row r="372">
          <cell r="O372">
            <v>112.05423375649789</v>
          </cell>
        </row>
      </sheetData>
      <sheetData sheetId="26"/>
      <sheetData sheetId="27"/>
      <sheetData sheetId="28">
        <row r="110">
          <cell r="T110">
            <v>119.06396395133288</v>
          </cell>
        </row>
        <row r="111">
          <cell r="O111">
            <v>117.32655912774322</v>
          </cell>
          <cell r="T111">
            <v>118.78141232755854</v>
          </cell>
        </row>
        <row r="113">
          <cell r="O113">
            <v>107.95272174202032</v>
          </cell>
          <cell r="T113">
            <v>108.32344707372516</v>
          </cell>
        </row>
        <row r="115">
          <cell r="O115">
            <v>108.36619461949317</v>
          </cell>
        </row>
        <row r="116">
          <cell r="O116">
            <v>115.94225562057379</v>
          </cell>
        </row>
        <row r="117">
          <cell r="O117">
            <v>116.19505435287311</v>
          </cell>
        </row>
        <row r="118">
          <cell r="O118">
            <v>115.81905014514666</v>
          </cell>
        </row>
        <row r="142">
          <cell r="T142">
            <v>111.56966156335362</v>
          </cell>
        </row>
        <row r="143">
          <cell r="T143">
            <v>112.69445076901958</v>
          </cell>
        </row>
        <row r="145">
          <cell r="T145">
            <v>109.61811357074589</v>
          </cell>
        </row>
        <row r="175">
          <cell r="T175">
            <v>106.89582339908776</v>
          </cell>
        </row>
        <row r="176">
          <cell r="T176">
            <v>105.97941603330821</v>
          </cell>
        </row>
        <row r="178">
          <cell r="T178">
            <v>105.62446919041895</v>
          </cell>
        </row>
        <row r="205">
          <cell r="T205">
            <v>108.41115670476287</v>
          </cell>
        </row>
        <row r="206">
          <cell r="T206">
            <v>108.38725796041986</v>
          </cell>
        </row>
        <row r="207">
          <cell r="T207">
            <v>110.24205806657021</v>
          </cell>
        </row>
        <row r="208">
          <cell r="T208">
            <v>110.05728816714108</v>
          </cell>
        </row>
        <row r="210">
          <cell r="T210">
            <v>106.37177900495949</v>
          </cell>
        </row>
      </sheetData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F657"/>
  <sheetViews>
    <sheetView view="pageBreakPreview" topLeftCell="A58" zoomScale="70" zoomScaleNormal="67" zoomScaleSheetLayoutView="70" workbookViewId="0">
      <pane xSplit="1" ySplit="4" topLeftCell="B62" activePane="bottomRight" state="frozen"/>
      <selection activeCell="A58" sqref="A58"/>
      <selection pane="topRight" activeCell="B58" sqref="B58"/>
      <selection pane="bottomLeft" activeCell="A62" sqref="A62"/>
      <selection pane="bottomRight" activeCell="A60" sqref="A60"/>
    </sheetView>
  </sheetViews>
  <sheetFormatPr defaultColWidth="7.25" defaultRowHeight="12" outlineLevelRow="1" outlineLevelCol="1" x14ac:dyDescent="0.15"/>
  <cols>
    <col min="1" max="1" width="45.875" style="6" customWidth="1"/>
    <col min="2" max="2" width="8.5" style="4" customWidth="1" outlineLevel="1"/>
    <col min="3" max="3" width="9.875" style="4" customWidth="1" outlineLevel="1"/>
    <col min="4" max="4" width="8.625" style="4" customWidth="1" outlineLevel="1"/>
    <col min="5" max="5" width="9.875" style="4" customWidth="1" outlineLevel="1"/>
    <col min="6" max="6" width="9.75" style="4" customWidth="1" outlineLevel="1"/>
    <col min="7" max="7" width="8.625" style="4" customWidth="1" outlineLevel="1"/>
    <col min="8" max="9" width="9.75" style="4" customWidth="1" outlineLevel="1"/>
    <col min="10" max="10" width="11.375" style="4" customWidth="1" outlineLevel="1"/>
    <col min="11" max="11" width="9.75" style="4" customWidth="1" outlineLevel="1"/>
    <col min="12" max="12" width="11.75" style="4" customWidth="1" outlineLevel="1"/>
    <col min="13" max="13" width="11.75" style="5" customWidth="1"/>
    <col min="14" max="14" width="20.375" style="5" customWidth="1"/>
    <col min="15" max="15" width="13.75" style="4" customWidth="1"/>
    <col min="16" max="16" width="13.75" style="1" customWidth="1"/>
    <col min="17" max="21" width="13.75" style="338" customWidth="1"/>
    <col min="22" max="22" width="12.375" style="338" customWidth="1"/>
    <col min="23" max="23" width="7.125" style="338" customWidth="1"/>
    <col min="24" max="24" width="13.75" style="338" customWidth="1"/>
    <col min="25" max="25" width="12.5" style="338" customWidth="1"/>
    <col min="26" max="26" width="11.75" style="338" customWidth="1"/>
    <col min="27" max="28" width="11.5" style="338" customWidth="1"/>
    <col min="29" max="29" width="11" style="338" customWidth="1"/>
    <col min="30" max="30" width="9.5" style="338" customWidth="1"/>
    <col min="31" max="31" width="9.125" style="338" customWidth="1"/>
    <col min="32" max="32" width="7.25" style="338"/>
    <col min="33" max="16384" width="7.25" style="6"/>
  </cols>
  <sheetData>
    <row r="1" spans="2:28" s="1" customFormat="1" ht="15" hidden="1" customHeight="1" x14ac:dyDescent="0.15">
      <c r="M1" s="2"/>
      <c r="N1" s="2"/>
    </row>
    <row r="2" spans="2:28" hidden="1" x14ac:dyDescent="0.15"/>
    <row r="3" spans="2:28" ht="15" hidden="1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hidden="1" x14ac:dyDescent="0.15"/>
    <row r="5" spans="2:28" hidden="1" x14ac:dyDescent="0.15"/>
    <row r="6" spans="2:28" hidden="1" x14ac:dyDescent="0.15"/>
    <row r="7" spans="2:28" hidden="1" x14ac:dyDescent="0.15"/>
    <row r="8" spans="2:28" hidden="1" x14ac:dyDescent="0.15"/>
    <row r="9" spans="2:28" hidden="1" x14ac:dyDescent="0.15"/>
    <row r="10" spans="2:28" hidden="1" x14ac:dyDescent="0.15"/>
    <row r="11" spans="2:28" hidden="1" x14ac:dyDescent="0.15"/>
    <row r="12" spans="2:28" hidden="1" x14ac:dyDescent="0.15"/>
    <row r="13" spans="2:28" hidden="1" x14ac:dyDescent="0.15"/>
    <row r="14" spans="2:28" hidden="1" x14ac:dyDescent="0.15"/>
    <row r="15" spans="2:28" hidden="1" x14ac:dyDescent="0.15"/>
    <row r="16" spans="2:28" hidden="1" x14ac:dyDescent="0.15"/>
    <row r="17" spans="1:32" hidden="1" x14ac:dyDescent="0.15"/>
    <row r="18" spans="1:32" hidden="1" x14ac:dyDescent="0.15"/>
    <row r="19" spans="1:32" hidden="1" x14ac:dyDescent="0.15"/>
    <row r="20" spans="1:32" ht="20.25" outlineLevel="1" x14ac:dyDescent="0.15">
      <c r="B20" s="6"/>
      <c r="C20" s="6"/>
      <c r="F20" s="564" t="s">
        <v>131</v>
      </c>
    </row>
    <row r="21" spans="1:32" outlineLevel="1" x14ac:dyDescent="0.15"/>
    <row r="22" spans="1:32" ht="15" customHeight="1" outlineLevel="1" x14ac:dyDescent="0.15">
      <c r="A22" s="565">
        <f ca="1">TODAY()</f>
        <v>42550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2" ht="15.75" outlineLevel="1" x14ac:dyDescent="0.15">
      <c r="A23" s="566" t="s">
        <v>132</v>
      </c>
      <c r="B23" s="567">
        <v>39783</v>
      </c>
      <c r="C23" s="567">
        <v>40148</v>
      </c>
      <c r="D23" s="567">
        <v>40513</v>
      </c>
      <c r="E23" s="567">
        <v>40878</v>
      </c>
      <c r="F23" s="568" t="s">
        <v>133</v>
      </c>
      <c r="G23" s="569" t="s">
        <v>134</v>
      </c>
      <c r="H23" s="569" t="s">
        <v>135</v>
      </c>
      <c r="I23" s="569" t="s">
        <v>136</v>
      </c>
      <c r="J23" s="569" t="s">
        <v>137</v>
      </c>
      <c r="K23" s="569" t="s">
        <v>138</v>
      </c>
      <c r="L23" s="569" t="s">
        <v>139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32" ht="13.5" outlineLevel="1" thickBot="1" x14ac:dyDescent="0.2">
      <c r="A24" s="4"/>
      <c r="B24" s="504"/>
      <c r="C24" s="504"/>
      <c r="D24" s="504"/>
      <c r="E24" s="504"/>
      <c r="F24" s="747"/>
      <c r="G24" s="748"/>
      <c r="H24" s="749"/>
      <c r="I24" s="570" t="s">
        <v>9</v>
      </c>
      <c r="J24" s="750" t="s">
        <v>10</v>
      </c>
      <c r="K24" s="751"/>
      <c r="L24" s="75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2" s="574" customFormat="1" ht="25.9" customHeight="1" outlineLevel="1" x14ac:dyDescent="0.15">
      <c r="A25" s="571" t="s">
        <v>140</v>
      </c>
      <c r="B25" s="753" t="s">
        <v>141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572"/>
      <c r="N25" s="572"/>
      <c r="O25" s="57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338"/>
      <c r="AD25" s="338"/>
      <c r="AE25" s="338"/>
      <c r="AF25" s="338"/>
    </row>
    <row r="26" spans="1:32" ht="27.6" customHeight="1" outlineLevel="1" x14ac:dyDescent="0.15">
      <c r="A26" s="575" t="s">
        <v>142</v>
      </c>
      <c r="B26" s="576">
        <f>'[2]ИПЦ-баз1'!O109-100</f>
        <v>13.302748033086985</v>
      </c>
      <c r="C26" s="577">
        <f>'[2]ИПЦ-баз1'!O142-100</f>
        <v>8.794478591002715</v>
      </c>
      <c r="D26" s="577">
        <f>'[2]ИПЦ-баз1'!O176-100</f>
        <v>8.773806619835895</v>
      </c>
      <c r="E26" s="577">
        <f>'[2]ИПЦ-баз1'!O210-100</f>
        <v>6.0740847823922479</v>
      </c>
      <c r="F26" s="577">
        <f>'[2]ИПЦ-баз1'!O244-100</f>
        <v>6.571380842803805</v>
      </c>
      <c r="G26" s="578">
        <f>'[2]ИПЦ-баз1'!O279-100</f>
        <v>6.4953012904899623</v>
      </c>
      <c r="H26" s="578">
        <f>'[2]ИПЦ-баз1'!O314-100</f>
        <v>11.365555019431667</v>
      </c>
      <c r="I26" s="579">
        <f>'[2]ИПЦ-баз1'!O349-100</f>
        <v>12.906144143486529</v>
      </c>
      <c r="J26" s="578">
        <f>'[2]ИПЦ-баз1'!O384-100</f>
        <v>6.4648655084364179</v>
      </c>
      <c r="K26" s="579">
        <f>'[2]ИПЦ-баз1'!O417-100</f>
        <v>4.9497522997719017</v>
      </c>
      <c r="L26" s="580">
        <f>'[2]ИПЦ-баз1'!O450-100</f>
        <v>4.5495181654019063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32" ht="18.75" outlineLevel="1" x14ac:dyDescent="0.15">
      <c r="A27" s="581" t="s">
        <v>143</v>
      </c>
      <c r="B27" s="582">
        <f>'[2]ИПЦ-баз1'!O110-100</f>
        <v>12.397847485101494</v>
      </c>
      <c r="C27" s="583">
        <f>'[2]ИПЦ-баз1'!O143-100</f>
        <v>7.8597665949564117</v>
      </c>
      <c r="D27" s="583">
        <f>'[2]ИПЦ-баз1'!O177-100</f>
        <v>9.0233756917962609</v>
      </c>
      <c r="E27" s="583">
        <f>'[2]ИПЦ-баз1'!O211-100</f>
        <v>5.1996114716386046</v>
      </c>
      <c r="F27" s="583">
        <f>'[2]ИПЦ-баз1'!O245-100</f>
        <v>6.3328317663138591</v>
      </c>
      <c r="G27" s="584">
        <f>'[2]ИПЦ-баз1'!O280-100</f>
        <v>5.933039030321396</v>
      </c>
      <c r="H27" s="584">
        <f>'[2]ИПЦ-баз1'!O315-100</f>
        <v>11.682315531655306</v>
      </c>
      <c r="I27" s="585">
        <f>'[2]ИПЦ-баз1'!O350-100</f>
        <v>13.834275370898624</v>
      </c>
      <c r="J27" s="586">
        <f>'[2]ИПЦ-баз1'!O385-100</f>
        <v>6.3757667483982203</v>
      </c>
      <c r="K27" s="585">
        <f>'[2]ИПЦ-баз1'!O418-100</f>
        <v>4.8413117336870641</v>
      </c>
      <c r="L27" s="587">
        <f>'[2]ИПЦ-баз1'!O451-100</f>
        <v>4.3540171634898286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32" ht="27.6" customHeight="1" outlineLevel="1" x14ac:dyDescent="0.15">
      <c r="A28" s="588" t="s">
        <v>144</v>
      </c>
      <c r="B28" s="589">
        <f>'[2]ИПЦ-баз1'!O111-100</f>
        <v>16.488363350442427</v>
      </c>
      <c r="C28" s="590">
        <f>'[2]ИПЦ-баз1'!O144-100</f>
        <v>6.0814330368876028</v>
      </c>
      <c r="D28" s="590">
        <f>'[2]ИПЦ-баз1'!O178-100</f>
        <v>12.884035082174222</v>
      </c>
      <c r="E28" s="590">
        <f>'[2]ИПЦ-баз1'!O212-100</f>
        <v>3.8768566761298615</v>
      </c>
      <c r="F28" s="590">
        <f>'[2]ИПЦ-баз1'!O246-100</f>
        <v>7.4715120430121402</v>
      </c>
      <c r="G28" s="586">
        <f>'[2]ИПЦ-баз1'!O281-100</f>
        <v>7.3430717582717904</v>
      </c>
      <c r="H28" s="586">
        <f>'[2]ИПЦ-баз1'!O316-100</f>
        <v>15.425318838186556</v>
      </c>
      <c r="I28" s="591">
        <f>'[2]ИПЦ-баз1'!O351-100</f>
        <v>14.019849314735879</v>
      </c>
      <c r="J28" s="586">
        <f>'[2]ИПЦ-баз1'!O386-100</f>
        <v>6.1954619567885914</v>
      </c>
      <c r="K28" s="591">
        <f>'[2]ИПЦ-баз1'!O419-100</f>
        <v>5.3936654162868223</v>
      </c>
      <c r="L28" s="587">
        <f>'[2]ИПЦ-баз1'!O452-100</f>
        <v>4.6787531555935118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32" ht="15.6" customHeight="1" outlineLevel="1" x14ac:dyDescent="0.15">
      <c r="A29" s="592" t="s">
        <v>145</v>
      </c>
      <c r="B29" s="589">
        <f>'[2]ИПЦ-баз1'!O113-100</f>
        <v>7.710370433298209</v>
      </c>
      <c r="C29" s="590">
        <f>'[2]ИПЦ-баз1'!O146-100</f>
        <v>-1.6851221407711705</v>
      </c>
      <c r="D29" s="590">
        <f>'[2]ИПЦ-баз1'!O180-100</f>
        <v>45.576618382261501</v>
      </c>
      <c r="E29" s="590">
        <f>'[2]ИПЦ-баз1'!O214-100</f>
        <v>-24.706259706131448</v>
      </c>
      <c r="F29" s="590">
        <f>'[2]ИПЦ-баз1'!O248-100</f>
        <v>11.007826712210587</v>
      </c>
      <c r="G29" s="593">
        <f>'[2]ИПЦ-баз1'!O283-100</f>
        <v>9.3434720667767834</v>
      </c>
      <c r="H29" s="593">
        <f>'[2]ИПЦ-баз1'!O318-100</f>
        <v>21.971441237602065</v>
      </c>
      <c r="I29" s="594">
        <f>'[2]ИПЦ-баз1'!O353-100</f>
        <v>17.30741340095048</v>
      </c>
      <c r="J29" s="593">
        <f>'[2]ИПЦ-баз1'!O388-100</f>
        <v>3.4756233104556884</v>
      </c>
      <c r="K29" s="594">
        <f>'[2]ИПЦ-баз1'!O421-100</f>
        <v>6.0304029632807357</v>
      </c>
      <c r="L29" s="595">
        <f>'[2]ИПЦ-баз1'!O454-100</f>
        <v>4.2928763028365182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32" ht="18.75" outlineLevel="1" x14ac:dyDescent="0.15">
      <c r="A30" s="592" t="s">
        <v>146</v>
      </c>
      <c r="B30" s="589">
        <f>'[2]ИПЦ-без'!O111-100</f>
        <v>17.326559127743224</v>
      </c>
      <c r="C30" s="590">
        <f>'[2]ИПЦ-баз1'!O145-100</f>
        <v>6.8948663863116906</v>
      </c>
      <c r="D30" s="590">
        <f>'[2]ИПЦ-баз1'!O179-100</f>
        <v>9.4492205969205258</v>
      </c>
      <c r="E30" s="590">
        <f>'[2]ИПЦ-баз1'!O213-100</f>
        <v>7.3581336714053549</v>
      </c>
      <c r="F30" s="590">
        <f>'[2]ИПЦ-баз1'!O247-100</f>
        <v>7.1142241207474655</v>
      </c>
      <c r="G30" s="593">
        <f>'[2]ИПЦ-баз1'!O282-100</f>
        <v>7.1371038750193918</v>
      </c>
      <c r="H30" s="593">
        <f>'[2]ИПЦ-баз1'!O317-100</f>
        <v>14.689328842639853</v>
      </c>
      <c r="I30" s="594">
        <f>'[2]ИПЦ-баз1'!O352-100</f>
        <v>13.627274905400881</v>
      </c>
      <c r="J30" s="593">
        <f>'[2]ИПЦ-баз1'!O387-100</f>
        <v>6.5298156438083055</v>
      </c>
      <c r="K30" s="594">
        <f>'[2]ИПЦ-баз1'!O420-100</f>
        <v>5.3240018228963635</v>
      </c>
      <c r="L30" s="595">
        <f>'[2]ИПЦ-баз1'!O453-100</f>
        <v>4.7215230886013444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2" ht="27" customHeight="1" outlineLevel="1" x14ac:dyDescent="0.15">
      <c r="A31" s="588" t="s">
        <v>147</v>
      </c>
      <c r="B31" s="589">
        <f>'[2]ИПЦ-без'!O113-100</f>
        <v>7.9527217420203158</v>
      </c>
      <c r="C31" s="590">
        <f>'[2]ИПЦ-баз1'!O147-100</f>
        <v>9.6538039280896726</v>
      </c>
      <c r="D31" s="590">
        <f>'[2]ИПЦ-баз1'!O181-100</f>
        <v>4.9795346696543277</v>
      </c>
      <c r="E31" s="590">
        <f>'[2]ИПЦ-баз1'!O215-100</f>
        <v>6.6313252649218271</v>
      </c>
      <c r="F31" s="590">
        <f>'[2]ИПЦ-баз1'!O249-100</f>
        <v>5.1821101309410693</v>
      </c>
      <c r="G31" s="586">
        <f>'[2]ИПЦ-баз1'!O284-100</f>
        <v>4.52429785421117</v>
      </c>
      <c r="H31" s="586">
        <f>'[2]ИПЦ-баз1'!O319-100</f>
        <v>8.0584213200017842</v>
      </c>
      <c r="I31" s="591">
        <f>'[2]ИПЦ-баз1'!O354-100</f>
        <v>13.647801795768814</v>
      </c>
      <c r="J31" s="586">
        <f>'[2]ИПЦ-баз1'!O389-100</f>
        <v>6.5634299113991688</v>
      </c>
      <c r="K31" s="591">
        <f>'[2]ИПЦ-баз1'!O422-100</f>
        <v>4.2067304173376385</v>
      </c>
      <c r="L31" s="587">
        <f>'[2]ИПЦ-баз1'!O455-100</f>
        <v>3.9797836097532979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32" ht="15.6" customHeight="1" outlineLevel="1" x14ac:dyDescent="0.15">
      <c r="A32" s="592" t="s">
        <v>148</v>
      </c>
      <c r="B32" s="596">
        <f>'[2]ИПЦ-без'!O115-100</f>
        <v>8.3661946194931716</v>
      </c>
      <c r="C32" s="597">
        <f>'[2]ИПЦ-баз1'!O149-100</f>
        <v>9.7513157686407936</v>
      </c>
      <c r="D32" s="597">
        <f>'[2]ИПЦ-баз1'!O183-100</f>
        <v>4.8701685648299957</v>
      </c>
      <c r="E32" s="597">
        <f>'[2]ИПЦ-баз1'!O217-100</f>
        <v>6.0156593165408054</v>
      </c>
      <c r="F32" s="597">
        <f>'[2]ИПЦ-баз1'!O251-100</f>
        <v>5.0538033468524048</v>
      </c>
      <c r="G32" s="593">
        <f>'[2]ИПЦ-баз1'!O286-100</f>
        <v>4.4267746821199836</v>
      </c>
      <c r="H32" s="593">
        <f>'[2]ИПЦ-баз1'!O321-100</f>
        <v>7.9861470285140683</v>
      </c>
      <c r="I32" s="594">
        <f>'[2]ИПЦ-баз1'!O356-100</f>
        <v>14.463670707524017</v>
      </c>
      <c r="J32" s="593">
        <f>'[2]ИПЦ-баз1'!O391-100</f>
        <v>6.6163450801786183</v>
      </c>
      <c r="K32" s="594">
        <f>'[2]ИПЦ-баз1'!O424-100</f>
        <v>4.0076336175685867</v>
      </c>
      <c r="L32" s="595">
        <f>'[2]ИПЦ-баз1'!O457-100</f>
        <v>3.9466342010074982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32" ht="21.6" customHeight="1" outlineLevel="1" x14ac:dyDescent="0.15">
      <c r="A33" s="588" t="s">
        <v>149</v>
      </c>
      <c r="B33" s="589">
        <f>'[2]ИПЦ-без'!O116-100</f>
        <v>15.942255620573789</v>
      </c>
      <c r="C33" s="590">
        <f>'[2]ИПЦ-баз1'!O150-100</f>
        <v>11.613323526991934</v>
      </c>
      <c r="D33" s="590">
        <f>'[2]ИПЦ-баз1'!O184-100</f>
        <v>8.0553032637110817</v>
      </c>
      <c r="E33" s="590">
        <f>'[2]ИПЦ-баз1'!O218-100</f>
        <v>8.571989029549016</v>
      </c>
      <c r="F33" s="590">
        <f>'[2]ИПЦ-баз1'!O252-100</f>
        <v>7.300460508252371</v>
      </c>
      <c r="G33" s="586">
        <f>'[2]ИПЦ-баз1'!O287-100</f>
        <v>8.0545394961630734</v>
      </c>
      <c r="H33" s="586">
        <f>'[2]ИПЦ-баз1'!O322-100</f>
        <v>10.453229903691863</v>
      </c>
      <c r="I33" s="591">
        <f>'[2]ИПЦ-баз1'!O357-100</f>
        <v>10.200899426966103</v>
      </c>
      <c r="J33" s="586">
        <f>'[2]ИПЦ-баз1'!O392-100</f>
        <v>6.725310726578769</v>
      </c>
      <c r="K33" s="591">
        <f>'[2]ИПЦ-баз1'!O425-100</f>
        <v>5.2647573409793864</v>
      </c>
      <c r="L33" s="587">
        <f>'[2]ИПЦ-баз1'!O458-100</f>
        <v>5.1132014845905331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2" s="358" customFormat="1" ht="19.5" outlineLevel="1" thickBot="1" x14ac:dyDescent="0.2">
      <c r="A34" s="598" t="s">
        <v>150</v>
      </c>
      <c r="B34" s="599">
        <f>'[2]ИПЦ-без'!O117-100</f>
        <v>16.195054352873115</v>
      </c>
      <c r="C34" s="600">
        <f>'[2]ИПЦ-баз1'!O151-100</f>
        <v>20.557973187010319</v>
      </c>
      <c r="D34" s="600">
        <f>'[2]ИПЦ-баз1'!O185-100</f>
        <v>13.481851466346058</v>
      </c>
      <c r="E34" s="600">
        <f>'[2]ИПЦ-баз1'!O219-100</f>
        <v>11.83899582991171</v>
      </c>
      <c r="F34" s="600">
        <f>'[2]ИПЦ-баз1'!O253-100</f>
        <v>9.5736011311872602</v>
      </c>
      <c r="G34" s="601">
        <f>'[2]ИПЦ-баз1'!O288-100</f>
        <v>9.600212630480101</v>
      </c>
      <c r="H34" s="601">
        <f>'[2]ИПЦ-баз1'!O323-100</f>
        <v>9.888831441672977</v>
      </c>
      <c r="I34" s="602">
        <f>'[2]ИПЦ-баз1'!O358-100</f>
        <v>10.476135303742225</v>
      </c>
      <c r="J34" s="603">
        <f>'[2]ИПЦ-баз1'!O393-100</f>
        <v>5.5206054543416059</v>
      </c>
      <c r="K34" s="602">
        <f>'[2]ИПЦ-баз1'!O426-100</f>
        <v>5.1473813575328933</v>
      </c>
      <c r="L34" s="604">
        <f>'[2]ИПЦ-баз1'!O459-100</f>
        <v>4.9413913513435261</v>
      </c>
      <c r="M34" s="605"/>
      <c r="N34" s="605"/>
      <c r="O34" s="60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38"/>
      <c r="AD34" s="338"/>
      <c r="AE34" s="338"/>
      <c r="AF34" s="338"/>
    </row>
    <row r="35" spans="1:32" s="358" customFormat="1" ht="16.149999999999999" customHeight="1" outlineLevel="1" thickBot="1" x14ac:dyDescent="0.2">
      <c r="A35" s="598" t="s">
        <v>151</v>
      </c>
      <c r="B35" s="599">
        <f>'[2]ИПЦ-без'!O118-100</f>
        <v>15.819050145146662</v>
      </c>
      <c r="C35" s="600">
        <f>'[2]ИПЦ-баз1'!O152-100</f>
        <v>7.5783485295978039</v>
      </c>
      <c r="D35" s="600">
        <f>'[2]ИПЦ-баз1'!O186-100</f>
        <v>5.310332035041796</v>
      </c>
      <c r="E35" s="600">
        <f>'[2]ИПЦ-баз1'!O220-100</f>
        <v>6.978813771989735</v>
      </c>
      <c r="F35" s="600">
        <f>'[2]ИПЦ-баз1'!O254-100</f>
        <v>6.1670146164665738</v>
      </c>
      <c r="G35" s="601">
        <f>'[2]ИПЦ-баз1'!O289-100</f>
        <v>7.2755750271195438</v>
      </c>
      <c r="H35" s="601">
        <f>'[2]ИПЦ-баз1'!O324-100</f>
        <v>10.725940461624063</v>
      </c>
      <c r="I35" s="602">
        <f>'[2]ИПЦ-баз1'!O359-100</f>
        <v>10.067943588495311</v>
      </c>
      <c r="J35" s="603">
        <f>'[2]ИПЦ-баз1'!O394-100</f>
        <v>7.3028420991081191</v>
      </c>
      <c r="K35" s="602">
        <f>'[2]ИПЦ-баз1'!O427-100</f>
        <v>5.3247861630138544</v>
      </c>
      <c r="L35" s="604">
        <f>'[2]ИПЦ-баз1'!O460-100</f>
        <v>5.2035121711049328</v>
      </c>
      <c r="M35" s="605"/>
      <c r="N35" s="605"/>
      <c r="O35" s="60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38"/>
      <c r="AD35" s="338"/>
      <c r="AE35" s="338"/>
      <c r="AF35" s="338"/>
    </row>
    <row r="36" spans="1:32" ht="46.5" outlineLevel="1" x14ac:dyDescent="0.15">
      <c r="A36" s="607" t="s">
        <v>152</v>
      </c>
      <c r="B36" s="608">
        <f>'[2]df04-07'!O327-100</f>
        <v>-7.0743843052033526</v>
      </c>
      <c r="C36" s="609">
        <f>'[2]df04-07'!O342-100</f>
        <v>13.875603900487661</v>
      </c>
      <c r="D36" s="609">
        <f>'[2]df08-12'!O180-100</f>
        <v>16.691137216102504</v>
      </c>
      <c r="E36" s="609">
        <f>'[2]df04-07'!O372-100</f>
        <v>12.054233756497894</v>
      </c>
      <c r="F36" s="609">
        <f>'[2]df08-12'!O210-100</f>
        <v>5.1466730898476101</v>
      </c>
      <c r="G36" s="610">
        <f>('[2]df08-12'!CF63-1)*100</f>
        <v>3.5517814271796677</v>
      </c>
      <c r="H36" s="610">
        <f>'[2]df13-18-б'!AT66*100-100</f>
        <v>5.9149963970046571</v>
      </c>
      <c r="I36" s="579">
        <f>'[2]df13-18-б'!BJ66*100-100</f>
        <v>10.671163853915715</v>
      </c>
      <c r="J36" s="578">
        <f>'[2]df13-18-б'!BZ66*100-100</f>
        <v>8.3956236810123812</v>
      </c>
      <c r="K36" s="579">
        <f>'[2]df13-18-б'!CO66*100-100</f>
        <v>2.180051603883058</v>
      </c>
      <c r="L36" s="580">
        <f>'[2]df13-18-б'!DE66*100-100</f>
        <v>1.6662037072255629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2" ht="52.9" customHeight="1" outlineLevel="1" x14ac:dyDescent="0.15">
      <c r="A37" s="611" t="s">
        <v>153</v>
      </c>
      <c r="B37" s="612">
        <v>2.7461835658120606</v>
      </c>
      <c r="C37" s="613">
        <v>8.8296639321621342</v>
      </c>
      <c r="D37" s="613">
        <v>16.378501237856554</v>
      </c>
      <c r="E37" s="613">
        <v>9.9130484398268521</v>
      </c>
      <c r="F37" s="613">
        <v>3.8624576768149002</v>
      </c>
      <c r="G37" s="614">
        <f>[2]ИЦПМЭР!CA60*100-100</f>
        <v>3.4446656605501289</v>
      </c>
      <c r="H37" s="614">
        <f>[2]ИЦПМЭР!CN60*100-100</f>
        <v>6.0891292153874872</v>
      </c>
      <c r="I37" s="615">
        <f>[2]ИЦПМЭР!DA60*100-100</f>
        <v>10.790985835474416</v>
      </c>
      <c r="J37" s="616">
        <f>[2]ИЦПМЭР!DN60*100-100</f>
        <v>6.0144514450584978</v>
      </c>
      <c r="K37" s="594">
        <f>[2]ИЦПМЭР!EA60*100-100</f>
        <v>3.9385543273996007</v>
      </c>
      <c r="L37" s="595">
        <f>[2]ИЦПМЭР!EN60*100-100</f>
        <v>3.2322159486842565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2" s="232" customFormat="1" ht="33" customHeight="1" outlineLevel="1" x14ac:dyDescent="0.15">
      <c r="A38" s="617" t="s">
        <v>154</v>
      </c>
      <c r="B38" s="618">
        <v>11.655747248684392</v>
      </c>
      <c r="C38" s="619">
        <v>2.1746639077545638</v>
      </c>
      <c r="D38" s="619">
        <v>14.715169467950389</v>
      </c>
      <c r="E38" s="619">
        <v>6.6030981690910977</v>
      </c>
      <c r="F38" s="619">
        <v>3.149</v>
      </c>
      <c r="G38" s="620">
        <f>[2]ИЦПМЭР!CA66*100-100</f>
        <v>1.2463826811751204</v>
      </c>
      <c r="H38" s="620">
        <f>[2]ИЦПМЭР!CN66*100-100</f>
        <v>7.4267260177336851</v>
      </c>
      <c r="I38" s="621">
        <f>[2]ИЦПМЭР!DA66*100-100</f>
        <v>13.209890097778711</v>
      </c>
      <c r="J38" s="622">
        <f>[2]ИЦПМЭР!DN66*100-100</f>
        <v>5.7609319563394195</v>
      </c>
      <c r="K38" s="623">
        <f>[2]ИЦПМЭР!EA66*100-100</f>
        <v>5.1896281977259235</v>
      </c>
      <c r="L38" s="624">
        <f>[2]ИЦПМЭР!EN66*100-100</f>
        <v>4.6241793152998554</v>
      </c>
      <c r="M38" s="625"/>
      <c r="N38" s="625"/>
      <c r="O38" s="62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38"/>
      <c r="AD38" s="338"/>
      <c r="AE38" s="338"/>
      <c r="AF38" s="338"/>
    </row>
    <row r="39" spans="1:32" ht="25.9" customHeight="1" outlineLevel="1" thickBot="1" x14ac:dyDescent="0.2">
      <c r="A39" s="3" t="s">
        <v>0</v>
      </c>
      <c r="B39" s="6"/>
      <c r="C39" s="564"/>
      <c r="D39" s="564"/>
      <c r="E39" s="564"/>
      <c r="F39" s="564"/>
      <c r="G39" s="564"/>
      <c r="H39" s="564"/>
      <c r="I39" s="564"/>
      <c r="J39" s="564"/>
      <c r="K39" s="564"/>
      <c r="O39" s="6"/>
      <c r="P39" s="338"/>
      <c r="Q39" s="743"/>
      <c r="S39" s="743"/>
      <c r="T39" s="743"/>
      <c r="U39" s="743"/>
      <c r="V39" s="743"/>
      <c r="W39" s="743"/>
      <c r="X39" s="627"/>
      <c r="Z39" s="743"/>
      <c r="AA39" s="743"/>
      <c r="AB39" s="743"/>
      <c r="AC39" s="743"/>
      <c r="AD39" s="743"/>
      <c r="AE39" s="743"/>
      <c r="AF39" s="743"/>
    </row>
    <row r="40" spans="1:32" ht="21.6" customHeight="1" outlineLevel="1" x14ac:dyDescent="0.2">
      <c r="B40" s="6"/>
      <c r="C40" s="6"/>
      <c r="D40" s="6"/>
      <c r="E40" s="6"/>
      <c r="F40" s="6"/>
      <c r="G40" s="6"/>
      <c r="H40" s="6"/>
      <c r="I40" s="628"/>
      <c r="J40" s="628"/>
      <c r="K40" s="628"/>
      <c r="L40" s="628"/>
      <c r="M40" s="629"/>
      <c r="N40" s="629"/>
      <c r="O40" s="6"/>
      <c r="P40" s="12"/>
      <c r="Q40" s="12"/>
      <c r="R40" s="12"/>
      <c r="S40" s="12"/>
      <c r="T40" s="12"/>
      <c r="U40" s="12"/>
      <c r="V40" s="12"/>
      <c r="W40" s="12"/>
      <c r="X40" s="630"/>
      <c r="Y40" s="12"/>
      <c r="Z40" s="12"/>
      <c r="AA40" s="12"/>
      <c r="AB40" s="12"/>
      <c r="AC40" s="12"/>
      <c r="AD40" s="12"/>
      <c r="AE40" s="12"/>
      <c r="AF40" s="12"/>
    </row>
    <row r="41" spans="1:32" ht="21.6" customHeight="1" outlineLevel="1" x14ac:dyDescent="0.15">
      <c r="A41" s="755"/>
      <c r="B41" s="631">
        <v>2008</v>
      </c>
      <c r="C41" s="631">
        <v>2009</v>
      </c>
      <c r="D41" s="631">
        <v>2010</v>
      </c>
      <c r="E41" s="631">
        <v>2011</v>
      </c>
      <c r="F41" s="631">
        <v>2012</v>
      </c>
      <c r="G41" s="631">
        <v>2013</v>
      </c>
      <c r="H41" s="631">
        <v>2014</v>
      </c>
      <c r="I41" s="631">
        <v>2015</v>
      </c>
      <c r="J41" s="741">
        <v>2016</v>
      </c>
      <c r="K41" s="631">
        <v>2017</v>
      </c>
      <c r="L41" s="631">
        <v>2018</v>
      </c>
      <c r="M41" s="632"/>
      <c r="N41" s="632"/>
      <c r="O41" s="6"/>
      <c r="P41" s="12"/>
      <c r="Q41" s="12"/>
      <c r="R41" s="12"/>
      <c r="S41" s="12"/>
      <c r="X41" s="630"/>
      <c r="Y41" s="12"/>
      <c r="Z41" s="12"/>
      <c r="AA41" s="12"/>
      <c r="AB41" s="12"/>
    </row>
    <row r="42" spans="1:32" ht="21.6" customHeight="1" outlineLevel="1" x14ac:dyDescent="0.25">
      <c r="A42" s="756"/>
      <c r="B42" s="757" t="s">
        <v>83</v>
      </c>
      <c r="C42" s="757"/>
      <c r="D42" s="757"/>
      <c r="E42" s="757"/>
      <c r="F42" s="757"/>
      <c r="G42" s="757"/>
      <c r="H42" s="757"/>
      <c r="I42" s="633" t="s">
        <v>9</v>
      </c>
      <c r="J42" s="750" t="s">
        <v>10</v>
      </c>
      <c r="K42" s="751"/>
      <c r="L42" s="752"/>
      <c r="M42" s="634"/>
      <c r="N42" s="634"/>
      <c r="O42" s="6"/>
      <c r="P42" s="338"/>
      <c r="Q42" s="742"/>
      <c r="R42" s="742"/>
      <c r="S42" s="742"/>
      <c r="U42" s="742"/>
      <c r="V42" s="742"/>
      <c r="W42" s="742"/>
      <c r="X42" s="630"/>
      <c r="Y42" s="758"/>
      <c r="Z42" s="758"/>
      <c r="AA42" s="758"/>
      <c r="AB42" s="758"/>
      <c r="AC42" s="758"/>
      <c r="AD42" s="758"/>
      <c r="AE42" s="758"/>
      <c r="AF42" s="758"/>
    </row>
    <row r="43" spans="1:32" ht="25.15" customHeight="1" outlineLevel="1" x14ac:dyDescent="0.15">
      <c r="A43" s="635" t="s">
        <v>140</v>
      </c>
      <c r="B43" s="759" t="s">
        <v>155</v>
      </c>
      <c r="C43" s="760"/>
      <c r="D43" s="760"/>
      <c r="E43" s="760"/>
      <c r="F43" s="760"/>
      <c r="G43" s="760"/>
      <c r="H43" s="760"/>
      <c r="I43" s="760"/>
      <c r="J43" s="760"/>
      <c r="K43" s="760"/>
      <c r="L43" s="761"/>
      <c r="O43" s="6"/>
      <c r="X43" s="630"/>
    </row>
    <row r="44" spans="1:32" s="641" customFormat="1" ht="25.15" customHeight="1" outlineLevel="1" x14ac:dyDescent="0.15">
      <c r="A44" s="575" t="s">
        <v>142</v>
      </c>
      <c r="B44" s="636">
        <f>'[2]df08-12'!CL86</f>
        <v>114.12249325549941</v>
      </c>
      <c r="C44" s="636">
        <f>'[2]df08-12'!DP86*100</f>
        <v>111.65603783366993</v>
      </c>
      <c r="D44" s="636">
        <f>'[2]df04-07'!O351</f>
        <v>106.84207074595733</v>
      </c>
      <c r="E44" s="636">
        <f>'[2]ИПЦ-без'!T205</f>
        <v>108.41115670476287</v>
      </c>
      <c r="F44" s="636">
        <f>'[2]ИПЦ-баз1'!T244</f>
        <v>105.07812934719337</v>
      </c>
      <c r="G44" s="636">
        <f>'[2]ИПЦ-баз1'!T279</f>
        <v>106.76736498696356</v>
      </c>
      <c r="H44" s="637">
        <f>'[2]ИПЦ-баз1'!T314</f>
        <v>107.83615689932408</v>
      </c>
      <c r="I44" s="638">
        <f>'[2]ИПЦ-баз1'!T349</f>
        <v>115.53329840396329</v>
      </c>
      <c r="J44" s="637">
        <f>'[2]ИПЦ-баз1'!T384</f>
        <v>107.49070519096477</v>
      </c>
      <c r="K44" s="638">
        <f>'[2]ИПЦ-баз1'!T417</f>
        <v>105.52813801455623</v>
      </c>
      <c r="L44" s="639">
        <f>'[2]ИПЦ-баз1'!T450</f>
        <v>104.78738342077641</v>
      </c>
      <c r="M44" s="640"/>
      <c r="N44" s="640"/>
      <c r="P44" s="642"/>
      <c r="Q44" s="642"/>
      <c r="R44" s="642"/>
      <c r="S44" s="642"/>
      <c r="T44" s="642"/>
      <c r="U44" s="642"/>
      <c r="V44" s="642"/>
      <c r="W44" s="642"/>
      <c r="X44" s="643"/>
      <c r="Y44" s="642"/>
      <c r="Z44" s="642"/>
      <c r="AA44" s="642"/>
      <c r="AB44" s="642"/>
      <c r="AC44" s="642"/>
      <c r="AD44" s="642"/>
      <c r="AE44" s="642"/>
      <c r="AF44" s="642"/>
    </row>
    <row r="45" spans="1:32" s="641" customFormat="1" ht="25.15" customHeight="1" outlineLevel="1" x14ac:dyDescent="0.15">
      <c r="A45" s="581" t="s">
        <v>143</v>
      </c>
      <c r="B45" s="644">
        <f>'[2]df08-12'!CL87</f>
        <v>113.96373532806724</v>
      </c>
      <c r="C45" s="644">
        <f>'[2]df08-12'!DP87*100</f>
        <v>110.68869444879049</v>
      </c>
      <c r="D45" s="644">
        <f>'[2]df08-12'!EX87*100</f>
        <v>106.33213274240492</v>
      </c>
      <c r="E45" s="644">
        <f>'[2]ИПЦ-без'!T206</f>
        <v>108.38725796041986</v>
      </c>
      <c r="F45" s="644">
        <f>'[2]ИПЦ-баз1'!T245</f>
        <v>104.97042140545582</v>
      </c>
      <c r="G45" s="644">
        <f>'[2]ИПЦ-баз1'!T280</f>
        <v>106.31525253595242</v>
      </c>
      <c r="H45" s="645">
        <f>'[2]ИПЦ-баз1'!T315</f>
        <v>107.74197240998484</v>
      </c>
      <c r="I45" s="646">
        <f>'[2]ИПЦ-баз1'!T350</f>
        <v>116.59431547441577</v>
      </c>
      <c r="J45" s="645">
        <f>'[2]ИПЦ-баз1'!T385</f>
        <v>107.44021676967243</v>
      </c>
      <c r="K45" s="646">
        <f>'[2]ИПЦ-баз1'!T418</f>
        <v>105.46870922980108</v>
      </c>
      <c r="L45" s="647">
        <f>'[2]ИПЦ-баз1'!T451</f>
        <v>104.65319511393159</v>
      </c>
      <c r="M45" s="640"/>
      <c r="N45" s="640"/>
      <c r="P45" s="642"/>
      <c r="Q45" s="642"/>
      <c r="R45" s="642"/>
      <c r="S45" s="642"/>
      <c r="T45" s="642"/>
      <c r="U45" s="642"/>
      <c r="V45" s="642"/>
      <c r="W45" s="642"/>
      <c r="X45" s="643"/>
      <c r="Y45" s="642"/>
      <c r="Z45" s="642"/>
      <c r="AA45" s="642"/>
      <c r="AB45" s="642"/>
      <c r="AC45" s="642"/>
      <c r="AD45" s="642"/>
      <c r="AE45" s="642"/>
      <c r="AF45" s="642"/>
    </row>
    <row r="46" spans="1:32" s="649" customFormat="1" ht="32.450000000000003" customHeight="1" outlineLevel="1" x14ac:dyDescent="0.15">
      <c r="A46" s="588" t="s">
        <v>156</v>
      </c>
      <c r="B46" s="645">
        <f>'[2]ИПЦ-без'!T110</f>
        <v>119.06396395133288</v>
      </c>
      <c r="C46" s="645">
        <f>'[2]ИПЦ-без'!T142</f>
        <v>111.56966156335362</v>
      </c>
      <c r="D46" s="645">
        <f>'[2]ИПЦ-без'!T175</f>
        <v>106.89582339908776</v>
      </c>
      <c r="E46" s="645">
        <f>'[2]ИПЦ-без'!T207</f>
        <v>110.24205806657021</v>
      </c>
      <c r="F46" s="645">
        <f>'[2]ИПЦ-баз1'!T246</f>
        <v>104.38851774823199</v>
      </c>
      <c r="G46" s="645">
        <f>'[2]ИПЦ-баз1'!T281</f>
        <v>107.7167897405447</v>
      </c>
      <c r="H46" s="645">
        <f>'[2]ИПЦ-баз1'!T316</f>
        <v>110.13000918416544</v>
      </c>
      <c r="I46" s="646">
        <f>'[2]ИПЦ-баз1'!T351</f>
        <v>119.06051784027629</v>
      </c>
      <c r="J46" s="645">
        <f>'[2]ИПЦ-баз1'!T386</f>
        <v>106.65585635537735</v>
      </c>
      <c r="K46" s="646">
        <f>'[2]ИПЦ-баз1'!T419</f>
        <v>105.96309805432804</v>
      </c>
      <c r="L46" s="647">
        <f>'[2]ИПЦ-баз1'!T452</f>
        <v>105.11471213284729</v>
      </c>
      <c r="M46" s="648"/>
      <c r="N46" s="648"/>
      <c r="P46" s="650"/>
      <c r="Q46" s="650"/>
      <c r="R46" s="650"/>
      <c r="S46" s="650"/>
      <c r="T46" s="650"/>
      <c r="U46" s="650"/>
      <c r="V46" s="650"/>
      <c r="W46" s="650"/>
      <c r="X46" s="651"/>
      <c r="Y46" s="650"/>
      <c r="Z46" s="650"/>
      <c r="AA46" s="650"/>
      <c r="AB46" s="650"/>
      <c r="AC46" s="650"/>
      <c r="AD46" s="650"/>
      <c r="AE46" s="650"/>
      <c r="AF46" s="650"/>
    </row>
    <row r="47" spans="1:32" s="641" customFormat="1" ht="18" customHeight="1" outlineLevel="1" x14ac:dyDescent="0.15">
      <c r="A47" s="652" t="s">
        <v>146</v>
      </c>
      <c r="B47" s="645">
        <f>'[2]ИПЦ-без'!T111</f>
        <v>118.78141232755854</v>
      </c>
      <c r="C47" s="645">
        <f>'[2]ИПЦ-без'!T143</f>
        <v>112.69445076901958</v>
      </c>
      <c r="D47" s="645">
        <f>'[2]ИПЦ-без'!T176</f>
        <v>105.97941603330821</v>
      </c>
      <c r="E47" s="645">
        <f>'[2]ИПЦ-без'!T208</f>
        <v>110.05728816714108</v>
      </c>
      <c r="F47" s="645">
        <f>'[2]ИПЦ-баз1'!T247</f>
        <v>106.03334599394772</v>
      </c>
      <c r="G47" s="645">
        <f>'[2]ИПЦ-баз1'!T282</f>
        <v>107.52224051054182</v>
      </c>
      <c r="H47" s="645">
        <f>'[2]ИПЦ-баз1'!T317</f>
        <v>110.29978201097983</v>
      </c>
      <c r="I47" s="646">
        <f>'[2]ИПЦ-баз1'!T352</f>
        <v>117.85485292777852</v>
      </c>
      <c r="J47" s="645">
        <f>'[2]ИПЦ-баз1'!T387</f>
        <v>107.10164195110848</v>
      </c>
      <c r="K47" s="646">
        <f>'[2]ИПЦ-баз1'!T420</f>
        <v>105.96081475826212</v>
      </c>
      <c r="L47" s="647">
        <f>'[2]ИПЦ-баз1'!T453</f>
        <v>105.08585927503304</v>
      </c>
      <c r="M47" s="640"/>
      <c r="N47" s="640"/>
      <c r="P47" s="642"/>
      <c r="Q47" s="642"/>
      <c r="R47" s="642"/>
      <c r="S47" s="642"/>
      <c r="T47" s="642"/>
      <c r="U47" s="642"/>
      <c r="V47" s="642"/>
      <c r="W47" s="642"/>
      <c r="X47" s="643"/>
      <c r="Y47" s="642"/>
      <c r="Z47" s="642"/>
      <c r="AA47" s="642"/>
      <c r="AB47" s="642"/>
      <c r="AC47" s="642"/>
      <c r="AD47" s="642"/>
      <c r="AE47" s="642"/>
      <c r="AF47" s="642"/>
    </row>
    <row r="48" spans="1:32" s="641" customFormat="1" ht="25.15" customHeight="1" outlineLevel="1" x14ac:dyDescent="0.15">
      <c r="A48" s="652" t="s">
        <v>157</v>
      </c>
      <c r="B48" s="644"/>
      <c r="C48" s="644"/>
      <c r="D48" s="644"/>
      <c r="E48" s="644"/>
      <c r="F48" s="644"/>
      <c r="G48" s="644"/>
      <c r="H48" s="645"/>
      <c r="I48" s="646"/>
      <c r="J48" s="645"/>
      <c r="K48" s="646"/>
      <c r="L48" s="647"/>
      <c r="M48" s="640"/>
      <c r="N48" s="640"/>
      <c r="P48" s="642"/>
      <c r="Q48" s="642"/>
      <c r="R48" s="642"/>
      <c r="S48" s="642"/>
      <c r="T48" s="642"/>
      <c r="U48" s="642"/>
      <c r="V48" s="642"/>
      <c r="W48" s="642"/>
      <c r="X48" s="643"/>
      <c r="Y48" s="642"/>
      <c r="Z48" s="642"/>
      <c r="AA48" s="642"/>
      <c r="AB48" s="642"/>
      <c r="AC48" s="642"/>
      <c r="AD48" s="642"/>
      <c r="AE48" s="642"/>
      <c r="AF48" s="642"/>
    </row>
    <row r="49" spans="1:32" s="649" customFormat="1" ht="25.15" customHeight="1" outlineLevel="1" x14ac:dyDescent="0.15">
      <c r="A49" s="588" t="s">
        <v>158</v>
      </c>
      <c r="B49" s="645">
        <f>'[2]ИПЦ-без'!T113</f>
        <v>108.32344707372516</v>
      </c>
      <c r="C49" s="645">
        <f>'[2]ИПЦ-без'!T145</f>
        <v>109.61811357074589</v>
      </c>
      <c r="D49" s="645">
        <f>'[2]ИПЦ-без'!T178</f>
        <v>105.62446919041895</v>
      </c>
      <c r="E49" s="645">
        <f>'[2]ИПЦ-без'!T210</f>
        <v>106.37177900495949</v>
      </c>
      <c r="F49" s="645">
        <f>'[2]ИПЦ-баз1'!T249</f>
        <v>105.63690480574577</v>
      </c>
      <c r="G49" s="645">
        <f>'[2]ИПЦ-баз1'!T284</f>
        <v>104.91287445889033</v>
      </c>
      <c r="H49" s="645">
        <f>'[2]ИПЦ-баз1'!T319</f>
        <v>105.42512640314357</v>
      </c>
      <c r="I49" s="646">
        <f>'[2]ИПЦ-баз1'!T354</f>
        <v>114.1386140602026</v>
      </c>
      <c r="J49" s="645">
        <f>'[2]ИПЦ-баз1'!T389</f>
        <v>108.24688689402333</v>
      </c>
      <c r="K49" s="646">
        <f>'[2]ИПЦ-баз1'!T422</f>
        <v>104.90700788667544</v>
      </c>
      <c r="L49" s="647">
        <f>'[2]ИПЦ-баз1'!T455</f>
        <v>104.12149393738967</v>
      </c>
      <c r="M49" s="648"/>
      <c r="N49" s="648"/>
      <c r="P49" s="650"/>
      <c r="Q49" s="650"/>
      <c r="R49" s="650"/>
      <c r="S49" s="650"/>
      <c r="T49" s="650"/>
      <c r="U49" s="650"/>
      <c r="V49" s="650"/>
      <c r="W49" s="650"/>
      <c r="X49" s="651"/>
      <c r="Y49" s="650"/>
      <c r="Z49" s="650"/>
      <c r="AA49" s="650"/>
      <c r="AB49" s="650"/>
      <c r="AC49" s="650"/>
      <c r="AD49" s="650"/>
      <c r="AE49" s="650"/>
      <c r="AF49" s="650"/>
    </row>
    <row r="50" spans="1:32" s="641" customFormat="1" ht="25.15" customHeight="1" outlineLevel="1" x14ac:dyDescent="0.15">
      <c r="A50" s="652" t="s">
        <v>148</v>
      </c>
      <c r="B50" s="644"/>
      <c r="C50" s="644"/>
      <c r="D50" s="644"/>
      <c r="E50" s="644"/>
      <c r="F50" s="644"/>
      <c r="G50" s="644"/>
      <c r="H50" s="645"/>
      <c r="I50" s="646"/>
      <c r="J50" s="645"/>
      <c r="K50" s="646"/>
      <c r="L50" s="647"/>
      <c r="M50" s="653"/>
      <c r="N50" s="653"/>
      <c r="P50" s="642"/>
      <c r="Q50" s="642"/>
      <c r="R50" s="642"/>
      <c r="S50" s="642"/>
      <c r="T50" s="642"/>
      <c r="U50" s="642"/>
      <c r="V50" s="642"/>
      <c r="W50" s="642"/>
      <c r="X50" s="643"/>
      <c r="Y50" s="642"/>
      <c r="Z50" s="642"/>
      <c r="AA50" s="642"/>
      <c r="AB50" s="642"/>
      <c r="AC50" s="642"/>
      <c r="AD50" s="642"/>
      <c r="AE50" s="642"/>
      <c r="AF50" s="642"/>
    </row>
    <row r="51" spans="1:32" s="649" customFormat="1" ht="25.15" customHeight="1" outlineLevel="1" x14ac:dyDescent="0.15">
      <c r="A51" s="588" t="s">
        <v>149</v>
      </c>
      <c r="B51" s="645">
        <f>'[2]ИПЦ-баз1'!T117</f>
        <v>114.54045232398475</v>
      </c>
      <c r="C51" s="645">
        <f>'[2]ИПЦ-баз1'!T150</f>
        <v>114.51453139439469</v>
      </c>
      <c r="D51" s="645">
        <f>'[2]ИПЦ-баз1'!T184</f>
        <v>108.30708946764949</v>
      </c>
      <c r="E51" s="645">
        <f>'[2]ИПЦ-баз1'!T218</f>
        <v>108.4362269183658</v>
      </c>
      <c r="F51" s="645">
        <f>'[2]ИПЦ-баз1'!T252</f>
        <v>105.40523129814309</v>
      </c>
      <c r="G51" s="645">
        <f>'[2]ИПЦ-баз1'!T287</f>
        <v>108.0944046529706</v>
      </c>
      <c r="H51" s="645">
        <f>'[2]ИПЦ-баз1'!T322</f>
        <v>108.10915426747196</v>
      </c>
      <c r="I51" s="646">
        <f>'[2]ИПЦ-баз1'!T357</f>
        <v>112.43668293237886</v>
      </c>
      <c r="J51" s="645">
        <f>'[2]ИПЦ-баз1'!T392</f>
        <v>107.63658480387204</v>
      </c>
      <c r="K51" s="646">
        <f>'[2]ИПЦ-баз1'!T425</f>
        <v>105.09124928161128</v>
      </c>
      <c r="L51" s="647">
        <f>'[2]ИПЦ-баз1'!T458</f>
        <v>105.17657044635375</v>
      </c>
      <c r="M51" s="648"/>
      <c r="N51" s="648"/>
      <c r="P51" s="650"/>
      <c r="Q51" s="650"/>
      <c r="R51" s="650"/>
      <c r="S51" s="650"/>
      <c r="T51" s="650"/>
      <c r="U51" s="650"/>
      <c r="V51" s="650"/>
      <c r="W51" s="650"/>
      <c r="X51" s="651"/>
      <c r="Y51" s="650"/>
      <c r="Z51" s="650"/>
      <c r="AA51" s="650"/>
      <c r="AB51" s="650"/>
      <c r="AC51" s="650"/>
      <c r="AD51" s="650"/>
      <c r="AE51" s="650"/>
      <c r="AF51" s="650"/>
    </row>
    <row r="52" spans="1:32" s="658" customFormat="1" ht="25.15" customHeight="1" outlineLevel="1" thickBot="1" x14ac:dyDescent="0.2">
      <c r="A52" s="652" t="s">
        <v>150</v>
      </c>
      <c r="B52" s="654">
        <f>'[2]ИПЦ-баз1'!T118</f>
        <v>115.60687848379099</v>
      </c>
      <c r="C52" s="654">
        <f>'[2]ИПЦ-баз1'!T151</f>
        <v>120.34019517066315</v>
      </c>
      <c r="D52" s="645">
        <f>'[2]ИПЦ-баз1'!T185</f>
        <v>114.03981361459724</v>
      </c>
      <c r="E52" s="654">
        <f>'[2]ИПЦ-баз1'!T219</f>
        <v>112.23158952514119</v>
      </c>
      <c r="F52" s="654">
        <f>'[2]ИПЦ-баз1'!T253</f>
        <v>104.5946844381124</v>
      </c>
      <c r="G52" s="654">
        <f>'[2]ИПЦ-баз1'!T288</f>
        <v>110.25430222046508</v>
      </c>
      <c r="H52" s="654">
        <f>'[2]ИПЦ-баз1'!T323</f>
        <v>108.73866723384673</v>
      </c>
      <c r="I52" s="655">
        <f>'[2]ИПЦ-баз1'!T358</f>
        <v>111.80491176114991</v>
      </c>
      <c r="J52" s="654">
        <f>'[2]ИПЦ-баз1'!T393</f>
        <v>107.57523591439922</v>
      </c>
      <c r="K52" s="655">
        <f>'[2]ИПЦ-баз1'!T426</f>
        <v>105.37171744745382</v>
      </c>
      <c r="L52" s="656">
        <f>'[2]ИПЦ-баз1'!T459</f>
        <v>104.99082831738311</v>
      </c>
      <c r="M52" s="657"/>
      <c r="N52" s="657"/>
      <c r="P52" s="642"/>
      <c r="Q52" s="642"/>
      <c r="R52" s="642"/>
      <c r="S52" s="642"/>
      <c r="T52" s="642"/>
      <c r="U52" s="642"/>
      <c r="V52" s="642"/>
      <c r="W52" s="642"/>
      <c r="X52" s="643"/>
      <c r="Y52" s="642"/>
      <c r="Z52" s="642"/>
      <c r="AA52" s="642"/>
      <c r="AB52" s="642"/>
      <c r="AC52" s="642"/>
      <c r="AD52" s="642"/>
      <c r="AE52" s="642"/>
      <c r="AF52" s="642"/>
    </row>
    <row r="53" spans="1:32" s="658" customFormat="1" ht="25.15" customHeight="1" outlineLevel="1" thickBot="1" x14ac:dyDescent="0.2">
      <c r="A53" s="659" t="s">
        <v>151</v>
      </c>
      <c r="B53" s="660">
        <f>'[2]ИПЦ-баз1'!T119</f>
        <v>114.02180506703145</v>
      </c>
      <c r="C53" s="660">
        <f>'[2]ИПЦ-баз1'!T152</f>
        <v>111.88693858467092</v>
      </c>
      <c r="D53" s="645">
        <f>'[2]ИПЦ-баз1'!T186</f>
        <v>105.3928070776947</v>
      </c>
      <c r="E53" s="661">
        <f>'[2]ИПЦ-баз1'!T220</f>
        <v>106.60746352070862</v>
      </c>
      <c r="F53" s="661">
        <f>'[2]ИПЦ-баз1'!T254</f>
        <v>105.82613708583418</v>
      </c>
      <c r="G53" s="661">
        <f>'[2]ИПЦ-баз1'!T289</f>
        <v>107.0149150848049</v>
      </c>
      <c r="H53" s="661">
        <f>'[2]ИПЦ-баз1'!T324</f>
        <v>107.76808678099874</v>
      </c>
      <c r="I53" s="662">
        <f>'[2]ИПЦ-баз1'!T359</f>
        <v>112.74206257566668</v>
      </c>
      <c r="J53" s="661">
        <f>'[2]ИПЦ-баз1'!T394</f>
        <v>107.65996068871443</v>
      </c>
      <c r="K53" s="662">
        <f>'[2]ИПЦ-баз1'!T427</f>
        <v>105.79547290472068</v>
      </c>
      <c r="L53" s="663">
        <f>'[2]ИПЦ-баз1'!T460</f>
        <v>105.27703048727611</v>
      </c>
      <c r="M53" s="657"/>
      <c r="N53" s="657"/>
      <c r="P53" s="642"/>
      <c r="Q53" s="642"/>
      <c r="R53" s="642"/>
      <c r="S53" s="642"/>
      <c r="T53" s="642"/>
      <c r="U53" s="642"/>
      <c r="V53" s="642"/>
      <c r="W53" s="642"/>
      <c r="X53" s="643"/>
      <c r="Y53" s="642"/>
      <c r="Z53" s="642"/>
      <c r="AA53" s="642"/>
      <c r="AB53" s="642"/>
      <c r="AC53" s="642"/>
      <c r="AD53" s="642"/>
      <c r="AE53" s="642"/>
      <c r="AF53" s="642"/>
    </row>
    <row r="54" spans="1:32" s="668" customFormat="1" ht="57" customHeight="1" outlineLevel="1" x14ac:dyDescent="0.2">
      <c r="A54" s="607" t="s">
        <v>152</v>
      </c>
      <c r="B54" s="664">
        <f>'[2]пч1-def'!B197</f>
        <v>122.02709376687066</v>
      </c>
      <c r="C54" s="664">
        <f>'[2]пч1-def'!C197</f>
        <v>94.935129032819134</v>
      </c>
      <c r="D54" s="664">
        <f>'[2]пч1-def'!D197</f>
        <v>112.23605505514274</v>
      </c>
      <c r="E54" s="664">
        <f>'[2]пч1-def'!E197</f>
        <v>117.75429280413501</v>
      </c>
      <c r="F54" s="664">
        <f>'[2]пч1-def'!F197</f>
        <v>106.81991916756451</v>
      </c>
      <c r="G54" s="664">
        <f>'[2]пч1-def'!G197</f>
        <v>103.28567654130619</v>
      </c>
      <c r="H54" s="664">
        <f>'[2]пч1-def'!H197</f>
        <v>106.05956571348986</v>
      </c>
      <c r="I54" s="665">
        <f>'[2]пч1-def'!I197</f>
        <v>112.4561135190244</v>
      </c>
      <c r="J54" s="666">
        <f>'[2]пч1-def'!J197</f>
        <v>103.71901742353006</v>
      </c>
      <c r="K54" s="665">
        <f>'[2]пч1-def'!K197</f>
        <v>104.05521279853139</v>
      </c>
      <c r="L54" s="666">
        <f>'[2]пч1-def'!L197</f>
        <v>103.1183477938277</v>
      </c>
      <c r="M54" s="667"/>
      <c r="N54" s="667"/>
      <c r="P54" s="669"/>
      <c r="Q54" s="669"/>
      <c r="R54" s="669"/>
      <c r="S54" s="669"/>
      <c r="T54" s="669"/>
      <c r="U54" s="669"/>
      <c r="V54" s="669"/>
      <c r="W54" s="669"/>
      <c r="X54" s="670"/>
      <c r="Y54" s="669"/>
      <c r="Z54" s="669"/>
      <c r="AA54" s="669"/>
      <c r="AB54" s="669"/>
      <c r="AC54" s="669"/>
      <c r="AD54" s="669"/>
      <c r="AE54" s="669"/>
      <c r="AF54" s="669"/>
    </row>
    <row r="55" spans="1:32" s="668" customFormat="1" ht="54" customHeight="1" outlineLevel="1" x14ac:dyDescent="0.2">
      <c r="A55" s="611" t="s">
        <v>153</v>
      </c>
      <c r="B55" s="671">
        <f>'[2]пч1-def'!B198</f>
        <v>121.52301170511161</v>
      </c>
      <c r="C55" s="671">
        <f>'[2]пч1-def'!C198</f>
        <v>97.547970986321332</v>
      </c>
      <c r="D55" s="671">
        <f>'[2]пч1-def'!D198</f>
        <v>112.39841671742801</v>
      </c>
      <c r="E55" s="671">
        <f>'[2]пч1-def'!E198</f>
        <v>115.51292308445693</v>
      </c>
      <c r="F55" s="671">
        <f>'[2]пч1-def'!F198</f>
        <v>104.28591964326807</v>
      </c>
      <c r="G55" s="671">
        <f>'[2]пч1-def'!G198</f>
        <v>103.27707881698301</v>
      </c>
      <c r="H55" s="671">
        <f>'[2]пч1-def'!H198</f>
        <v>105.19974142409644</v>
      </c>
      <c r="I55" s="672">
        <f>'[2]пч1-def'!I198</f>
        <v>112.82258008889407</v>
      </c>
      <c r="J55" s="673">
        <f>'[2]пч1-def'!J198</f>
        <v>104.54615420905856</v>
      </c>
      <c r="K55" s="672">
        <f>'[2]пч1-def'!K198</f>
        <v>104.57984189953744</v>
      </c>
      <c r="L55" s="673">
        <f>'[2]пч1-def'!L198</f>
        <v>104.01929862117525</v>
      </c>
      <c r="M55" s="674"/>
      <c r="N55" s="674"/>
      <c r="P55" s="669"/>
      <c r="Q55" s="669"/>
      <c r="R55" s="669"/>
      <c r="S55" s="669"/>
      <c r="T55" s="669"/>
      <c r="U55" s="669"/>
      <c r="V55" s="669"/>
      <c r="W55" s="669"/>
      <c r="X55" s="670"/>
      <c r="Y55" s="669"/>
      <c r="Z55" s="669"/>
      <c r="AA55" s="669"/>
      <c r="AB55" s="669"/>
      <c r="AC55" s="669"/>
      <c r="AD55" s="669"/>
      <c r="AE55" s="669"/>
      <c r="AF55" s="669"/>
    </row>
    <row r="56" spans="1:32" s="681" customFormat="1" ht="27" customHeight="1" outlineLevel="1" thickBot="1" x14ac:dyDescent="0.25">
      <c r="A56" s="675" t="s">
        <v>154</v>
      </c>
      <c r="B56" s="676">
        <f>'[2]пч1-def'!B199</f>
        <v>119.51135248706255</v>
      </c>
      <c r="C56" s="676">
        <f>'[2]пч1-def'!C199</f>
        <v>99.677386842273137</v>
      </c>
      <c r="D56" s="676">
        <f>'[2]пч1-def'!D199</f>
        <v>109.75954679670741</v>
      </c>
      <c r="E56" s="676">
        <f>'[2]пч1-def'!E199</f>
        <v>112.59521413368051</v>
      </c>
      <c r="F56" s="676">
        <f>'[2]пч1-def'!F199</f>
        <v>102.81913644929142</v>
      </c>
      <c r="G56" s="676">
        <f>'[2]пч1-def'!G199</f>
        <v>102.03320720836243</v>
      </c>
      <c r="H56" s="676">
        <f>'[2]пч1-def'!H199</f>
        <v>103.82437233718245</v>
      </c>
      <c r="I56" s="677">
        <f>'[2]пч1-def'!I199</f>
        <v>114.43575563458556</v>
      </c>
      <c r="J56" s="678">
        <f>'[2]пч1-def'!J199</f>
        <v>106.69265218668407</v>
      </c>
      <c r="K56" s="677">
        <f>'[2]пч1-def'!K199</f>
        <v>105.29266305899007</v>
      </c>
      <c r="L56" s="678">
        <f>'[2]пч1-def'!L199</f>
        <v>104.67831926609847</v>
      </c>
      <c r="M56" s="679"/>
      <c r="N56" s="680"/>
      <c r="P56" s="669"/>
      <c r="Q56" s="669"/>
      <c r="R56" s="669"/>
      <c r="S56" s="669"/>
      <c r="T56" s="669"/>
      <c r="U56" s="669"/>
      <c r="V56" s="669"/>
      <c r="W56" s="669"/>
      <c r="X56" s="670"/>
      <c r="Y56" s="669"/>
      <c r="Z56" s="669"/>
      <c r="AA56" s="669"/>
      <c r="AB56" s="669"/>
      <c r="AC56" s="669"/>
      <c r="AD56" s="669"/>
      <c r="AE56" s="669"/>
      <c r="AF56" s="669"/>
    </row>
    <row r="57" spans="1:32" outlineLevel="1" x14ac:dyDescent="0.15"/>
    <row r="58" spans="1:32" ht="20.25" x14ac:dyDescent="0.15">
      <c r="A58" s="762" t="s">
        <v>159</v>
      </c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</row>
    <row r="59" spans="1:32" ht="20.25" x14ac:dyDescent="0.25">
      <c r="A59" s="682">
        <f ca="1">TODAY()</f>
        <v>42550</v>
      </c>
      <c r="B59" s="683"/>
      <c r="C59" s="683"/>
      <c r="D59" s="683"/>
      <c r="E59" s="683"/>
      <c r="F59" s="683"/>
      <c r="M59" s="4"/>
      <c r="N59" s="743"/>
    </row>
    <row r="60" spans="1:32" ht="20.25" x14ac:dyDescent="0.15">
      <c r="A60" s="684" t="s">
        <v>188</v>
      </c>
      <c r="B60" s="741">
        <v>2008</v>
      </c>
      <c r="C60" s="631">
        <v>2009</v>
      </c>
      <c r="D60" s="631">
        <v>2010</v>
      </c>
      <c r="E60" s="631">
        <v>2011</v>
      </c>
      <c r="F60" s="631">
        <v>2012</v>
      </c>
      <c r="G60" s="631">
        <v>2013</v>
      </c>
      <c r="H60" s="631">
        <v>2014</v>
      </c>
      <c r="I60" s="631">
        <v>2015</v>
      </c>
      <c r="J60" s="741">
        <v>2016</v>
      </c>
      <c r="K60" s="631">
        <v>2017</v>
      </c>
      <c r="L60" s="631">
        <v>2018</v>
      </c>
      <c r="M60" s="631">
        <v>2019</v>
      </c>
      <c r="N60" s="743"/>
    </row>
    <row r="61" spans="1:32" ht="20.25" x14ac:dyDescent="0.15">
      <c r="A61" s="685"/>
      <c r="B61" s="763" t="s">
        <v>83</v>
      </c>
      <c r="C61" s="763"/>
      <c r="D61" s="763"/>
      <c r="E61" s="763"/>
      <c r="F61" s="763"/>
      <c r="G61" s="763"/>
      <c r="H61" s="763"/>
      <c r="I61" s="764"/>
      <c r="J61" s="631" t="s">
        <v>9</v>
      </c>
      <c r="K61" s="765" t="s">
        <v>10</v>
      </c>
      <c r="L61" s="763"/>
      <c r="M61" s="763"/>
      <c r="N61" s="743"/>
    </row>
    <row r="62" spans="1:32" ht="20.25" hidden="1" x14ac:dyDescent="0.3">
      <c r="A62" s="686" t="s">
        <v>160</v>
      </c>
      <c r="J62" s="687"/>
      <c r="M62" s="4"/>
      <c r="N62" s="743"/>
    </row>
    <row r="63" spans="1:32" ht="20.25" hidden="1" x14ac:dyDescent="0.25">
      <c r="A63" s="688" t="s">
        <v>161</v>
      </c>
      <c r="B63" s="6"/>
      <c r="C63" s="6"/>
      <c r="D63" s="6"/>
      <c r="E63" s="6"/>
      <c r="F63" s="6"/>
      <c r="G63" s="6"/>
      <c r="H63" s="6"/>
      <c r="I63" s="6"/>
      <c r="J63" s="689"/>
      <c r="K63" s="6"/>
      <c r="L63" s="6"/>
      <c r="M63" s="6"/>
      <c r="N63" s="743"/>
    </row>
    <row r="64" spans="1:32" ht="16.5" hidden="1" x14ac:dyDescent="0.15">
      <c r="A64" s="690" t="s">
        <v>162</v>
      </c>
      <c r="B64" s="691">
        <f>('[2]ИПЦ-баз1'!H565)*100</f>
        <v>114.55954323001632</v>
      </c>
      <c r="C64" s="691">
        <f>('[2]ИПЦ-баз1'!I565)*100</f>
        <v>106.55037379850481</v>
      </c>
      <c r="D64" s="691">
        <f>('[2]ИПЦ-баз1'!J565)*100</f>
        <v>103.0866430272787</v>
      </c>
      <c r="E64" s="691">
        <f>('[2]ИПЦ-баз1'!K565)*100</f>
        <v>101.96464327952988</v>
      </c>
      <c r="F64" s="691">
        <f>('[2]ИПЦ-баз1'!L565)*100</f>
        <v>97.714004470602703</v>
      </c>
      <c r="G64" s="691">
        <f>('[2]ИПЦ-баз1'!M565)*100</f>
        <v>107.00718892686159</v>
      </c>
      <c r="H64" s="691">
        <f>('[2]ИПЦ-баз1'!N565)*100</f>
        <v>168.84079566423537</v>
      </c>
      <c r="I64" s="691">
        <f>('[2]ИПЦ-баз1'!O565)*100</f>
        <v>124.95498739647101</v>
      </c>
      <c r="J64" s="692">
        <v>91.4</v>
      </c>
      <c r="K64" s="691">
        <f>('[2]ИПЦ-баз1'!Q565)*100</f>
        <v>101.09204368174727</v>
      </c>
      <c r="L64" s="691">
        <f>('[2]ИПЦ-баз1'!R565)*100</f>
        <v>96.759259259259267</v>
      </c>
      <c r="M64" s="691">
        <f>('[2]ИПЦ-баз1'!S565)*100</f>
        <v>98.724082934609243</v>
      </c>
      <c r="N64" s="693" t="s">
        <v>163</v>
      </c>
      <c r="O64" s="694"/>
    </row>
    <row r="65" spans="1:16" ht="16.5" hidden="1" x14ac:dyDescent="0.15">
      <c r="A65" s="690" t="s">
        <v>164</v>
      </c>
      <c r="B65" s="691">
        <f>('[2]ИПЦ-баз1'!H573)*100</f>
        <v>97.381162115428538</v>
      </c>
      <c r="C65" s="691">
        <f>('[2]ИПЦ-баз1'!I573)*100</f>
        <v>127.62870917271671</v>
      </c>
      <c r="D65" s="691">
        <f>('[2]ИПЦ-баз1'!J573)*100</f>
        <v>95.653497644844137</v>
      </c>
      <c r="E65" s="691">
        <f>('[2]ИПЦ-баз1'!K573)*100</f>
        <v>96.805545071575025</v>
      </c>
      <c r="F65" s="691">
        <f>('[2]ИПЦ-баз1'!L573)*100</f>
        <v>105.73274842238823</v>
      </c>
      <c r="G65" s="691">
        <f>('[2]ИПЦ-баз1'!M573)*100</f>
        <v>102.43644363894757</v>
      </c>
      <c r="H65" s="691">
        <f>('[2]ИПЦ-баз1'!N573)*100</f>
        <v>120.60128298442663</v>
      </c>
      <c r="I65" s="691">
        <f>('[2]ИПЦ-баз1'!O573)*100</f>
        <v>158.74323112340852</v>
      </c>
      <c r="J65" s="692">
        <v>110.5</v>
      </c>
      <c r="K65" s="691">
        <f>('[2]ИПЦ-баз1'!Q573)*100</f>
        <v>96.479226618407012</v>
      </c>
      <c r="L65" s="691">
        <f>('[2]ИПЦ-баз1'!R573)*100</f>
        <v>98.953758718677349</v>
      </c>
      <c r="M65" s="691">
        <f>('[2]ИПЦ-баз1'!S573)*100</f>
        <v>97.807074794413253</v>
      </c>
      <c r="N65" s="693" t="s">
        <v>163</v>
      </c>
      <c r="O65" s="694"/>
    </row>
    <row r="66" spans="1:16" ht="20.25" hidden="1" x14ac:dyDescent="0.15">
      <c r="A66" s="695" t="s">
        <v>165</v>
      </c>
      <c r="B66" s="691"/>
      <c r="C66" s="691"/>
      <c r="D66" s="691"/>
      <c r="E66" s="691"/>
      <c r="F66" s="691"/>
      <c r="G66" s="691"/>
      <c r="H66" s="691"/>
      <c r="I66" s="691"/>
      <c r="J66" s="692"/>
      <c r="K66" s="696"/>
      <c r="L66" s="692"/>
      <c r="M66" s="696"/>
      <c r="N66" s="697"/>
      <c r="O66" s="694"/>
    </row>
    <row r="67" spans="1:16" ht="16.5" hidden="1" x14ac:dyDescent="0.15">
      <c r="A67" s="690" t="s">
        <v>166</v>
      </c>
      <c r="B67" s="691">
        <f>'[2]makro-nax'!I12</f>
        <v>105.2</v>
      </c>
      <c r="C67" s="691">
        <f>'[2]makro-nax'!J12</f>
        <v>92.2</v>
      </c>
      <c r="D67" s="691">
        <f>'[2]makro-nax'!K12</f>
        <v>104.5</v>
      </c>
      <c r="E67" s="691">
        <f>'[2]makro-nax'!L12</f>
        <v>104.3</v>
      </c>
      <c r="F67" s="691">
        <f>'[2]makro-nax'!M12</f>
        <v>103.4</v>
      </c>
      <c r="G67" s="691">
        <f>'[2]makro-nax'!N12</f>
        <v>101.3186863793278</v>
      </c>
      <c r="H67" s="691">
        <f>'[2]makro-nax'!O12</f>
        <v>100.7</v>
      </c>
      <c r="I67" s="691">
        <f>'[2]makro-nax'!P12</f>
        <v>96.3</v>
      </c>
      <c r="J67" s="698">
        <f>'[2]makro-nax'!Q12</f>
        <v>99.477732019896408</v>
      </c>
      <c r="K67" s="699">
        <v>101.5</v>
      </c>
      <c r="L67" s="699">
        <v>102.3</v>
      </c>
      <c r="M67" s="699">
        <f>'[2]makro-nax'!T12</f>
        <v>102.45084360053724</v>
      </c>
      <c r="N67" s="693" t="s">
        <v>163</v>
      </c>
      <c r="O67" s="694"/>
    </row>
    <row r="68" spans="1:16" ht="16.5" hidden="1" x14ac:dyDescent="0.15">
      <c r="A68" s="690" t="s">
        <v>167</v>
      </c>
      <c r="B68" s="691"/>
      <c r="C68" s="691"/>
      <c r="D68" s="691"/>
      <c r="E68" s="691"/>
      <c r="F68" s="691"/>
      <c r="G68" s="691"/>
      <c r="H68" s="691"/>
      <c r="I68" s="691"/>
      <c r="J68" s="700">
        <v>1.0549999999999999</v>
      </c>
      <c r="K68" s="700">
        <v>1.0580000000000001</v>
      </c>
      <c r="L68" s="700">
        <v>1.0620000000000001</v>
      </c>
      <c r="M68" s="700">
        <v>1.056</v>
      </c>
      <c r="N68" s="693"/>
      <c r="O68" s="694"/>
    </row>
    <row r="69" spans="1:16" ht="16.5" hidden="1" x14ac:dyDescent="0.15">
      <c r="A69" s="695" t="s">
        <v>168</v>
      </c>
      <c r="B69" s="691"/>
      <c r="C69" s="691"/>
      <c r="D69" s="691"/>
      <c r="E69" s="691"/>
      <c r="F69" s="691"/>
      <c r="G69" s="691"/>
      <c r="H69" s="691"/>
      <c r="I69" s="691"/>
      <c r="J69" s="692">
        <f>J67*J68</f>
        <v>104.9490072809907</v>
      </c>
      <c r="K69" s="692">
        <f t="shared" ref="K69:M69" si="0">K67*K68</f>
        <v>107.387</v>
      </c>
      <c r="L69" s="692">
        <f t="shared" si="0"/>
        <v>108.6426</v>
      </c>
      <c r="M69" s="692">
        <f t="shared" si="0"/>
        <v>108.18809084216733</v>
      </c>
      <c r="N69" s="693"/>
      <c r="O69" s="694"/>
    </row>
    <row r="70" spans="1:16" ht="33.6" hidden="1" customHeight="1" thickBot="1" x14ac:dyDescent="0.2">
      <c r="A70" s="695" t="s">
        <v>169</v>
      </c>
      <c r="B70" s="691"/>
      <c r="C70" s="691"/>
      <c r="D70" s="691"/>
      <c r="E70" s="691"/>
      <c r="F70" s="691"/>
      <c r="G70" s="691"/>
      <c r="H70" s="701"/>
      <c r="I70" s="766" t="s">
        <v>170</v>
      </c>
      <c r="J70" s="767"/>
      <c r="K70" s="767"/>
      <c r="L70" s="767"/>
      <c r="M70" s="768"/>
      <c r="N70" s="697"/>
      <c r="O70" s="694"/>
    </row>
    <row r="71" spans="1:16" ht="17.45" hidden="1" customHeight="1" x14ac:dyDescent="0.15">
      <c r="A71" s="695" t="s">
        <v>171</v>
      </c>
      <c r="B71" s="702"/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2"/>
      <c r="N71" s="697"/>
      <c r="O71" s="694"/>
    </row>
    <row r="72" spans="1:16" ht="17.25" hidden="1" x14ac:dyDescent="0.15">
      <c r="A72" s="690" t="s">
        <v>172</v>
      </c>
      <c r="B72" s="691">
        <v>100.83067837438803</v>
      </c>
      <c r="C72" s="691">
        <v>117.66120269114282</v>
      </c>
      <c r="D72" s="691">
        <v>131.07430113442848</v>
      </c>
      <c r="E72" s="691">
        <v>122.34770311664556</v>
      </c>
      <c r="F72" s="691">
        <v>111.93598849818856</v>
      </c>
      <c r="G72" s="691">
        <v>114.59310938720105</v>
      </c>
      <c r="H72" s="691">
        <v>102.24743430123523</v>
      </c>
      <c r="I72" s="691">
        <v>111.44485448685015</v>
      </c>
      <c r="J72" s="691">
        <v>111.70448401130162</v>
      </c>
      <c r="K72" s="691">
        <v>110.75517210914499</v>
      </c>
      <c r="L72" s="703">
        <v>110.18308279728565</v>
      </c>
      <c r="M72" s="703">
        <v>109.08441172914141</v>
      </c>
      <c r="N72" s="693" t="s">
        <v>173</v>
      </c>
      <c r="O72" s="694"/>
    </row>
    <row r="73" spans="1:16" ht="20.25" hidden="1" x14ac:dyDescent="0.15">
      <c r="A73" s="690" t="s">
        <v>166</v>
      </c>
      <c r="B73" s="691">
        <v>124.58332225529121</v>
      </c>
      <c r="C73" s="691">
        <v>95.19474406851019</v>
      </c>
      <c r="D73" s="691">
        <v>133.77241518896847</v>
      </c>
      <c r="E73" s="691">
        <v>123.1431233951788</v>
      </c>
      <c r="F73" s="691">
        <v>117.92981117223169</v>
      </c>
      <c r="G73" s="691">
        <v>115.38097755875182</v>
      </c>
      <c r="H73" s="691">
        <v>107.33262206304157</v>
      </c>
      <c r="I73" s="691">
        <v>107.16370291458391</v>
      </c>
      <c r="J73" s="704">
        <v>110.9</v>
      </c>
      <c r="K73" s="704">
        <v>111.16465345951092</v>
      </c>
      <c r="L73" s="703">
        <v>111</v>
      </c>
      <c r="M73" s="703">
        <v>109.40161655408234</v>
      </c>
      <c r="N73" s="697"/>
      <c r="O73" s="694"/>
    </row>
    <row r="74" spans="1:16" ht="20.25" hidden="1" x14ac:dyDescent="0.15">
      <c r="A74" s="695" t="s">
        <v>174</v>
      </c>
      <c r="B74" s="702"/>
      <c r="C74" s="702"/>
      <c r="D74" s="702"/>
      <c r="E74" s="702"/>
      <c r="F74" s="702"/>
      <c r="G74" s="702"/>
      <c r="H74" s="702"/>
      <c r="I74" s="702"/>
      <c r="J74" s="705"/>
      <c r="K74" s="705"/>
      <c r="L74" s="706"/>
      <c r="M74" s="706"/>
      <c r="N74" s="697"/>
      <c r="O74" s="694"/>
    </row>
    <row r="75" spans="1:16" ht="17.25" hidden="1" x14ac:dyDescent="0.15">
      <c r="A75" s="690" t="s">
        <v>172</v>
      </c>
      <c r="B75" s="691">
        <v>99.655066343340678</v>
      </c>
      <c r="C75" s="691">
        <v>106.4114050806367</v>
      </c>
      <c r="D75" s="691">
        <v>125.37331913523691</v>
      </c>
      <c r="E75" s="691">
        <v>117.30104489699174</v>
      </c>
      <c r="F75" s="691">
        <v>108.27636143198731</v>
      </c>
      <c r="G75" s="691">
        <v>108.63905693535089</v>
      </c>
      <c r="H75" s="691">
        <v>102.66118873110393</v>
      </c>
      <c r="I75" s="691">
        <v>100.94262009342532</v>
      </c>
      <c r="J75" s="707">
        <v>103.8</v>
      </c>
      <c r="K75" s="707">
        <v>109.1</v>
      </c>
      <c r="L75" s="703">
        <v>109.3</v>
      </c>
      <c r="M75" s="703">
        <v>107.9</v>
      </c>
      <c r="N75" s="693" t="s">
        <v>175</v>
      </c>
      <c r="O75" s="694"/>
    </row>
    <row r="76" spans="1:16" ht="17.25" hidden="1" x14ac:dyDescent="0.15">
      <c r="A76" s="690" t="s">
        <v>166</v>
      </c>
      <c r="B76" s="691">
        <v>118.99720086117792</v>
      </c>
      <c r="C76" s="691">
        <v>94.723512033928415</v>
      </c>
      <c r="D76" s="691">
        <v>126.27625251703638</v>
      </c>
      <c r="E76" s="691">
        <v>120.15945069179359</v>
      </c>
      <c r="F76" s="691">
        <v>112.95415627220994</v>
      </c>
      <c r="G76" s="691">
        <v>108.31246524918528</v>
      </c>
      <c r="H76" s="691">
        <v>106.65589732126604</v>
      </c>
      <c r="I76" s="691">
        <v>98.541580610296549</v>
      </c>
      <c r="J76" s="704">
        <v>104.8</v>
      </c>
      <c r="K76" s="704">
        <v>106.4</v>
      </c>
      <c r="L76" s="703">
        <v>109.6</v>
      </c>
      <c r="M76" s="703">
        <v>108.7</v>
      </c>
      <c r="N76" s="708"/>
    </row>
    <row r="77" spans="1:16" ht="24.6" hidden="1" customHeight="1" x14ac:dyDescent="0.15">
      <c r="A77" s="690" t="s">
        <v>176</v>
      </c>
      <c r="B77" s="6"/>
      <c r="C77" s="6"/>
      <c r="D77" s="6"/>
      <c r="E77" s="6"/>
      <c r="F77" s="6"/>
      <c r="G77" s="6"/>
      <c r="H77" s="6"/>
      <c r="I77" s="6"/>
      <c r="J77" s="700">
        <v>1.0289999999999999</v>
      </c>
      <c r="K77" s="700">
        <v>1.0609999999999999</v>
      </c>
      <c r="L77" s="700">
        <v>1.0589999999999999</v>
      </c>
      <c r="M77" s="700">
        <v>1.0529999999999999</v>
      </c>
      <c r="N77" s="743"/>
    </row>
    <row r="78" spans="1:16" s="709" customFormat="1" ht="2.4500000000000002" customHeight="1" thickBot="1" x14ac:dyDescent="0.2">
      <c r="B78" s="769"/>
      <c r="C78" s="769"/>
      <c r="D78" s="769"/>
      <c r="E78" s="769"/>
      <c r="F78" s="769"/>
      <c r="G78" s="769"/>
      <c r="H78" s="769"/>
      <c r="I78" s="769"/>
      <c r="J78" s="769"/>
      <c r="K78" s="769"/>
      <c r="L78" s="769"/>
      <c r="M78" s="740"/>
      <c r="N78" s="710"/>
      <c r="O78" s="740"/>
      <c r="P78" s="740"/>
    </row>
    <row r="79" spans="1:16" s="338" customFormat="1" ht="2.4500000000000002" customHeight="1" thickTop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1"/>
      <c r="P79" s="1"/>
    </row>
    <row r="80" spans="1:16" ht="15.75" x14ac:dyDescent="0.15">
      <c r="B80" s="711">
        <v>2008</v>
      </c>
      <c r="C80" s="712">
        <v>2009</v>
      </c>
      <c r="D80" s="712">
        <v>2010</v>
      </c>
      <c r="E80" s="712">
        <v>2011</v>
      </c>
      <c r="F80" s="712">
        <v>2012</v>
      </c>
      <c r="G80" s="712">
        <v>2013</v>
      </c>
      <c r="H80" s="712">
        <v>2014</v>
      </c>
      <c r="I80" s="712">
        <v>2015</v>
      </c>
      <c r="J80" s="711">
        <v>2016</v>
      </c>
      <c r="K80" s="712">
        <v>2017</v>
      </c>
      <c r="L80" s="712">
        <v>2018</v>
      </c>
      <c r="M80" s="712">
        <v>2019</v>
      </c>
    </row>
    <row r="81" spans="1:28" ht="15.75" x14ac:dyDescent="0.15">
      <c r="A81" s="713"/>
      <c r="B81" s="765" t="s">
        <v>83</v>
      </c>
      <c r="C81" s="763"/>
      <c r="D81" s="763"/>
      <c r="E81" s="763"/>
      <c r="F81" s="763"/>
      <c r="G81" s="763"/>
      <c r="H81" s="763"/>
      <c r="I81" s="764"/>
      <c r="J81" s="631" t="s">
        <v>9</v>
      </c>
      <c r="K81" s="765" t="s">
        <v>10</v>
      </c>
      <c r="L81" s="763"/>
      <c r="M81" s="763"/>
    </row>
    <row r="82" spans="1:28" ht="37.5" x14ac:dyDescent="0.25">
      <c r="A82" s="714" t="s">
        <v>177</v>
      </c>
      <c r="B82" s="715"/>
      <c r="C82" s="716"/>
      <c r="D82" s="716"/>
      <c r="E82" s="716"/>
      <c r="F82" s="716"/>
      <c r="G82" s="716"/>
      <c r="H82" s="716"/>
      <c r="I82" s="716"/>
      <c r="J82" s="717"/>
      <c r="K82" s="718"/>
      <c r="L82" s="717"/>
      <c r="M82" s="718"/>
    </row>
    <row r="83" spans="1:28" ht="16.5" x14ac:dyDescent="0.15">
      <c r="A83" s="719" t="s">
        <v>172</v>
      </c>
      <c r="B83" s="691">
        <f>B26</f>
        <v>13.302748033086985</v>
      </c>
      <c r="C83" s="691">
        <f t="shared" ref="C83:L83" si="1">C26</f>
        <v>8.794478591002715</v>
      </c>
      <c r="D83" s="691">
        <f t="shared" si="1"/>
        <v>8.773806619835895</v>
      </c>
      <c r="E83" s="691">
        <f t="shared" si="1"/>
        <v>6.0740847823922479</v>
      </c>
      <c r="F83" s="691">
        <f t="shared" si="1"/>
        <v>6.571380842803805</v>
      </c>
      <c r="G83" s="691">
        <f t="shared" si="1"/>
        <v>6.4953012904899623</v>
      </c>
      <c r="H83" s="691">
        <f t="shared" si="1"/>
        <v>11.365555019431667</v>
      </c>
      <c r="I83" s="691">
        <f t="shared" si="1"/>
        <v>12.906144143486529</v>
      </c>
      <c r="J83" s="692">
        <f t="shared" si="1"/>
        <v>6.4648655084364179</v>
      </c>
      <c r="K83" s="696">
        <f t="shared" si="1"/>
        <v>4.9497522997719017</v>
      </c>
      <c r="L83" s="692">
        <f t="shared" si="1"/>
        <v>4.5495181654019063</v>
      </c>
      <c r="M83" s="696">
        <f>'[2]ИПЦ-баз1'!O484-100</f>
        <v>4.0415443265727475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6.5" x14ac:dyDescent="0.15">
      <c r="A84" s="720" t="s">
        <v>166</v>
      </c>
      <c r="B84" s="721">
        <f>B44</f>
        <v>114.12249325549941</v>
      </c>
      <c r="C84" s="721">
        <f t="shared" ref="C84:L84" si="2">C44</f>
        <v>111.65603783366993</v>
      </c>
      <c r="D84" s="721">
        <f t="shared" si="2"/>
        <v>106.84207074595733</v>
      </c>
      <c r="E84" s="721">
        <f t="shared" si="2"/>
        <v>108.41115670476287</v>
      </c>
      <c r="F84" s="721">
        <f t="shared" si="2"/>
        <v>105.07812934719337</v>
      </c>
      <c r="G84" s="721">
        <f t="shared" si="2"/>
        <v>106.76736498696356</v>
      </c>
      <c r="H84" s="721">
        <f t="shared" si="2"/>
        <v>107.83615689932408</v>
      </c>
      <c r="I84" s="721">
        <f t="shared" si="2"/>
        <v>115.53329840396329</v>
      </c>
      <c r="J84" s="722">
        <f t="shared" si="2"/>
        <v>107.49070519096477</v>
      </c>
      <c r="K84" s="723">
        <f t="shared" si="2"/>
        <v>105.52813801455623</v>
      </c>
      <c r="L84" s="722">
        <f t="shared" si="2"/>
        <v>104.78738342077641</v>
      </c>
      <c r="M84" s="723">
        <f>'[2]ИПЦ-баз1'!T484</f>
        <v>104.2510653204143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75" x14ac:dyDescent="0.25">
      <c r="A85" s="714" t="s">
        <v>178</v>
      </c>
      <c r="B85" s="716"/>
      <c r="C85" s="716"/>
      <c r="D85" s="716"/>
      <c r="E85" s="716"/>
      <c r="F85" s="716"/>
      <c r="G85" s="716"/>
      <c r="H85" s="716"/>
      <c r="I85" s="716"/>
      <c r="J85" s="724"/>
      <c r="K85" s="725"/>
      <c r="L85" s="724"/>
      <c r="M85" s="72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6.5" x14ac:dyDescent="0.15">
      <c r="A86" s="719" t="s">
        <v>172</v>
      </c>
      <c r="B86" s="691">
        <f>B27</f>
        <v>12.397847485101494</v>
      </c>
      <c r="C86" s="691">
        <f t="shared" ref="C86:L86" si="3">C27</f>
        <v>7.8597665949564117</v>
      </c>
      <c r="D86" s="691">
        <f t="shared" si="3"/>
        <v>9.0233756917962609</v>
      </c>
      <c r="E86" s="691">
        <f t="shared" si="3"/>
        <v>5.1996114716386046</v>
      </c>
      <c r="F86" s="691">
        <f t="shared" si="3"/>
        <v>6.3328317663138591</v>
      </c>
      <c r="G86" s="691">
        <f t="shared" si="3"/>
        <v>5.933039030321396</v>
      </c>
      <c r="H86" s="691">
        <f t="shared" si="3"/>
        <v>11.682315531655306</v>
      </c>
      <c r="I86" s="691">
        <f t="shared" si="3"/>
        <v>13.834275370898624</v>
      </c>
      <c r="J86" s="692">
        <f t="shared" si="3"/>
        <v>6.3757667483982203</v>
      </c>
      <c r="K86" s="696">
        <f t="shared" si="3"/>
        <v>4.8413117336870641</v>
      </c>
      <c r="L86" s="692">
        <f t="shared" si="3"/>
        <v>4.3540171634898286</v>
      </c>
      <c r="M86" s="696">
        <f>'[2]ИПЦ-баз1'!O485-100</f>
        <v>3.8131540399378139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6.5" x14ac:dyDescent="0.15">
      <c r="A87" s="719" t="s">
        <v>166</v>
      </c>
      <c r="B87" s="691">
        <f>B45</f>
        <v>113.96373532806724</v>
      </c>
      <c r="C87" s="691">
        <f t="shared" ref="C87:L87" si="4">C45</f>
        <v>110.68869444879049</v>
      </c>
      <c r="D87" s="691">
        <f t="shared" si="4"/>
        <v>106.33213274240492</v>
      </c>
      <c r="E87" s="691">
        <f t="shared" si="4"/>
        <v>108.38725796041986</v>
      </c>
      <c r="F87" s="691">
        <f t="shared" si="4"/>
        <v>104.97042140545582</v>
      </c>
      <c r="G87" s="691">
        <f t="shared" si="4"/>
        <v>106.31525253595242</v>
      </c>
      <c r="H87" s="691">
        <f t="shared" si="4"/>
        <v>107.74197240998484</v>
      </c>
      <c r="I87" s="691">
        <f t="shared" si="4"/>
        <v>116.59431547441577</v>
      </c>
      <c r="J87" s="692">
        <f t="shared" si="4"/>
        <v>107.44021676967243</v>
      </c>
      <c r="K87" s="696">
        <f t="shared" si="4"/>
        <v>105.46870922980108</v>
      </c>
      <c r="L87" s="692">
        <f t="shared" si="4"/>
        <v>104.65319511393159</v>
      </c>
      <c r="M87" s="696">
        <f>'[2]ИПЦ-баз1'!T485</f>
        <v>104.03257750492287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75" x14ac:dyDescent="0.25">
      <c r="A88" s="714" t="s">
        <v>179</v>
      </c>
      <c r="B88" s="716"/>
      <c r="C88" s="716"/>
      <c r="D88" s="716"/>
      <c r="E88" s="716"/>
      <c r="F88" s="716"/>
      <c r="G88" s="716"/>
      <c r="H88" s="716"/>
      <c r="I88" s="716"/>
      <c r="J88" s="724"/>
      <c r="K88" s="725"/>
      <c r="L88" s="724"/>
      <c r="M88" s="72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6.5" x14ac:dyDescent="0.15">
      <c r="A89" s="719" t="s">
        <v>172</v>
      </c>
      <c r="B89" s="691">
        <f>B28</f>
        <v>16.488363350442427</v>
      </c>
      <c r="C89" s="691">
        <f t="shared" ref="C89:L89" si="5">C28</f>
        <v>6.0814330368876028</v>
      </c>
      <c r="D89" s="691">
        <f t="shared" si="5"/>
        <v>12.884035082174222</v>
      </c>
      <c r="E89" s="691">
        <f t="shared" si="5"/>
        <v>3.8768566761298615</v>
      </c>
      <c r="F89" s="691">
        <f t="shared" si="5"/>
        <v>7.4715120430121402</v>
      </c>
      <c r="G89" s="691">
        <f t="shared" si="5"/>
        <v>7.3430717582717904</v>
      </c>
      <c r="H89" s="691">
        <f t="shared" si="5"/>
        <v>15.425318838186556</v>
      </c>
      <c r="I89" s="691">
        <f t="shared" si="5"/>
        <v>14.019849314735879</v>
      </c>
      <c r="J89" s="692">
        <f t="shared" si="5"/>
        <v>6.1954619567885914</v>
      </c>
      <c r="K89" s="696">
        <f t="shared" si="5"/>
        <v>5.3936654162868223</v>
      </c>
      <c r="L89" s="692">
        <f t="shared" si="5"/>
        <v>4.6787531555935118</v>
      </c>
      <c r="M89" s="696">
        <f>'[2]ИПЦ-баз1'!O486-100</f>
        <v>4.0227823930596855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6.5" x14ac:dyDescent="0.15">
      <c r="A90" s="719" t="s">
        <v>166</v>
      </c>
      <c r="B90" s="691">
        <f>B46</f>
        <v>119.06396395133288</v>
      </c>
      <c r="C90" s="691">
        <f t="shared" ref="C90:L90" si="6">C46</f>
        <v>111.56966156335362</v>
      </c>
      <c r="D90" s="691">
        <f t="shared" si="6"/>
        <v>106.89582339908776</v>
      </c>
      <c r="E90" s="691">
        <f t="shared" si="6"/>
        <v>110.24205806657021</v>
      </c>
      <c r="F90" s="691">
        <f t="shared" si="6"/>
        <v>104.38851774823199</v>
      </c>
      <c r="G90" s="691">
        <f t="shared" si="6"/>
        <v>107.7167897405447</v>
      </c>
      <c r="H90" s="691">
        <f t="shared" si="6"/>
        <v>110.13000918416544</v>
      </c>
      <c r="I90" s="691">
        <f t="shared" si="6"/>
        <v>119.06051784027629</v>
      </c>
      <c r="J90" s="692">
        <f t="shared" si="6"/>
        <v>106.65585635537735</v>
      </c>
      <c r="K90" s="696">
        <f t="shared" si="6"/>
        <v>105.96309805432804</v>
      </c>
      <c r="L90" s="692">
        <f t="shared" si="6"/>
        <v>105.11471213284729</v>
      </c>
      <c r="M90" s="696">
        <f>'[2]ИПЦ-баз1'!T486</f>
        <v>104.29315469566463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75" x14ac:dyDescent="0.25">
      <c r="A91" s="726" t="s">
        <v>180</v>
      </c>
      <c r="B91" s="716"/>
      <c r="C91" s="716"/>
      <c r="D91" s="716"/>
      <c r="E91" s="716"/>
      <c r="F91" s="716"/>
      <c r="G91" s="716"/>
      <c r="H91" s="716"/>
      <c r="I91" s="716"/>
      <c r="J91" s="724"/>
      <c r="K91" s="725"/>
      <c r="L91" s="724"/>
      <c r="M91" s="72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5" x14ac:dyDescent="0.15">
      <c r="A92" s="719" t="s">
        <v>172</v>
      </c>
      <c r="B92" s="699">
        <f>B30</f>
        <v>17.326559127743224</v>
      </c>
      <c r="C92" s="699">
        <f t="shared" ref="C92:L92" si="7">C30</f>
        <v>6.8948663863116906</v>
      </c>
      <c r="D92" s="699">
        <f t="shared" si="7"/>
        <v>9.4492205969205258</v>
      </c>
      <c r="E92" s="699">
        <f t="shared" si="7"/>
        <v>7.3581336714053549</v>
      </c>
      <c r="F92" s="699">
        <f t="shared" si="7"/>
        <v>7.1142241207474655</v>
      </c>
      <c r="G92" s="699">
        <f t="shared" si="7"/>
        <v>7.1371038750193918</v>
      </c>
      <c r="H92" s="699">
        <f t="shared" si="7"/>
        <v>14.689328842639853</v>
      </c>
      <c r="I92" s="699">
        <f t="shared" si="7"/>
        <v>13.627274905400881</v>
      </c>
      <c r="J92" s="698">
        <f t="shared" si="7"/>
        <v>6.5298156438083055</v>
      </c>
      <c r="K92" s="727">
        <f t="shared" si="7"/>
        <v>5.3240018228963635</v>
      </c>
      <c r="L92" s="698">
        <f t="shared" si="7"/>
        <v>4.7215230886013444</v>
      </c>
      <c r="M92" s="727">
        <f>'[2]ИПЦ-баз1'!O487-100</f>
        <v>4.0756993502556611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5" x14ac:dyDescent="0.15">
      <c r="A93" s="719" t="s">
        <v>166</v>
      </c>
      <c r="B93" s="699">
        <f>B47</f>
        <v>118.78141232755854</v>
      </c>
      <c r="C93" s="699">
        <f t="shared" ref="C93:L93" si="8">C47</f>
        <v>112.69445076901958</v>
      </c>
      <c r="D93" s="699">
        <f t="shared" si="8"/>
        <v>105.97941603330821</v>
      </c>
      <c r="E93" s="699">
        <f t="shared" si="8"/>
        <v>110.05728816714108</v>
      </c>
      <c r="F93" s="699">
        <f t="shared" si="8"/>
        <v>106.03334599394772</v>
      </c>
      <c r="G93" s="699">
        <f t="shared" si="8"/>
        <v>107.52224051054182</v>
      </c>
      <c r="H93" s="699">
        <f t="shared" si="8"/>
        <v>110.29978201097983</v>
      </c>
      <c r="I93" s="699">
        <f t="shared" si="8"/>
        <v>117.85485292777852</v>
      </c>
      <c r="J93" s="698">
        <f t="shared" si="8"/>
        <v>107.10164195110848</v>
      </c>
      <c r="K93" s="727">
        <f t="shared" si="8"/>
        <v>105.96081475826212</v>
      </c>
      <c r="L93" s="698">
        <f t="shared" si="8"/>
        <v>105.08585927503304</v>
      </c>
      <c r="M93" s="699">
        <f>'[2]ИПЦ-баз1'!T487</f>
        <v>104.33009165195486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5.15" customHeight="1" x14ac:dyDescent="0.25">
      <c r="A94" s="714" t="s">
        <v>181</v>
      </c>
      <c r="B94" s="716"/>
      <c r="C94" s="716"/>
      <c r="D94" s="716"/>
      <c r="E94" s="716"/>
      <c r="F94" s="716"/>
      <c r="G94" s="716"/>
      <c r="H94" s="716"/>
      <c r="I94" s="716"/>
      <c r="J94" s="724"/>
      <c r="K94" s="725"/>
      <c r="L94" s="724"/>
      <c r="M94" s="725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5" x14ac:dyDescent="0.15">
      <c r="A95" s="719" t="s">
        <v>172</v>
      </c>
      <c r="B95" s="691">
        <f>B31</f>
        <v>7.9527217420203158</v>
      </c>
      <c r="C95" s="691">
        <f t="shared" ref="C95:L95" si="9">C31</f>
        <v>9.6538039280896726</v>
      </c>
      <c r="D95" s="691">
        <f t="shared" si="9"/>
        <v>4.9795346696543277</v>
      </c>
      <c r="E95" s="691">
        <f t="shared" si="9"/>
        <v>6.6313252649218271</v>
      </c>
      <c r="F95" s="691">
        <f t="shared" si="9"/>
        <v>5.1821101309410693</v>
      </c>
      <c r="G95" s="691">
        <f t="shared" si="9"/>
        <v>4.52429785421117</v>
      </c>
      <c r="H95" s="691">
        <f t="shared" si="9"/>
        <v>8.0584213200017842</v>
      </c>
      <c r="I95" s="691">
        <f t="shared" si="9"/>
        <v>13.647801795768814</v>
      </c>
      <c r="J95" s="692">
        <f t="shared" si="9"/>
        <v>6.5634299113991688</v>
      </c>
      <c r="K95" s="696">
        <f t="shared" si="9"/>
        <v>4.2067304173376385</v>
      </c>
      <c r="L95" s="692">
        <f t="shared" si="9"/>
        <v>3.9797836097532979</v>
      </c>
      <c r="M95" s="696">
        <f>'[2]ИПЦ-баз1'!O489-100</f>
        <v>3.5720223654661964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5" x14ac:dyDescent="0.15">
      <c r="A96" s="719" t="s">
        <v>166</v>
      </c>
      <c r="B96" s="691">
        <f>B49</f>
        <v>108.32344707372516</v>
      </c>
      <c r="C96" s="691">
        <f t="shared" ref="C96:L96" si="10">C49</f>
        <v>109.61811357074589</v>
      </c>
      <c r="D96" s="691">
        <f t="shared" si="10"/>
        <v>105.62446919041895</v>
      </c>
      <c r="E96" s="691">
        <f t="shared" si="10"/>
        <v>106.37177900495949</v>
      </c>
      <c r="F96" s="691">
        <f t="shared" si="10"/>
        <v>105.63690480574577</v>
      </c>
      <c r="G96" s="691">
        <f t="shared" si="10"/>
        <v>104.91287445889033</v>
      </c>
      <c r="H96" s="691">
        <f t="shared" si="10"/>
        <v>105.42512640314357</v>
      </c>
      <c r="I96" s="691">
        <f t="shared" si="10"/>
        <v>114.1386140602026</v>
      </c>
      <c r="J96" s="692">
        <f t="shared" si="10"/>
        <v>108.24688689402333</v>
      </c>
      <c r="K96" s="696">
        <f t="shared" si="10"/>
        <v>104.90700788667544</v>
      </c>
      <c r="L96" s="692">
        <f t="shared" si="10"/>
        <v>104.12149393738967</v>
      </c>
      <c r="M96" s="696">
        <f>'[2]ИПЦ-баз1'!T489</f>
        <v>103.73292757025992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8.75" x14ac:dyDescent="0.25">
      <c r="A97" s="726" t="s">
        <v>182</v>
      </c>
      <c r="B97" s="716"/>
      <c r="C97" s="716"/>
      <c r="D97" s="716"/>
      <c r="E97" s="716"/>
      <c r="F97" s="716"/>
      <c r="G97" s="716"/>
      <c r="H97" s="716"/>
      <c r="I97" s="716"/>
      <c r="J97" s="724"/>
      <c r="K97" s="725"/>
      <c r="L97" s="724"/>
      <c r="M97" s="725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6.5" x14ac:dyDescent="0.15">
      <c r="A98" s="719" t="s">
        <v>172</v>
      </c>
      <c r="B98" s="699">
        <f>B32</f>
        <v>8.3661946194931716</v>
      </c>
      <c r="C98" s="699">
        <f t="shared" ref="C98:L98" si="11">C32</f>
        <v>9.7513157686407936</v>
      </c>
      <c r="D98" s="699">
        <f t="shared" si="11"/>
        <v>4.8701685648299957</v>
      </c>
      <c r="E98" s="699">
        <f t="shared" si="11"/>
        <v>6.0156593165408054</v>
      </c>
      <c r="F98" s="699">
        <f t="shared" si="11"/>
        <v>5.0538033468524048</v>
      </c>
      <c r="G98" s="699">
        <f t="shared" si="11"/>
        <v>4.4267746821199836</v>
      </c>
      <c r="H98" s="699">
        <f t="shared" si="11"/>
        <v>7.9861470285140683</v>
      </c>
      <c r="I98" s="699">
        <f t="shared" si="11"/>
        <v>14.463670707524017</v>
      </c>
      <c r="J98" s="698">
        <f t="shared" si="11"/>
        <v>6.6163450801786183</v>
      </c>
      <c r="K98" s="727">
        <f t="shared" si="11"/>
        <v>4.0076336175685867</v>
      </c>
      <c r="L98" s="698">
        <f t="shared" si="11"/>
        <v>3.9466342010074982</v>
      </c>
      <c r="M98" s="699">
        <f>'[2]ИПЦ-баз1'!O491-100</f>
        <v>3.5431649566647536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6.5" x14ac:dyDescent="0.15">
      <c r="A99" s="719" t="s">
        <v>166</v>
      </c>
      <c r="B99" s="699">
        <f>'[2]ИПЦ-баз1'!$T116</f>
        <v>107.73627830248995</v>
      </c>
      <c r="C99" s="699">
        <f>'[2]ИПЦ-баз1'!$T149</f>
        <v>110.76810161329375</v>
      </c>
      <c r="D99" s="699">
        <f>'[2]ИПЦ-баз1'!$T183</f>
        <v>105.39257806644488</v>
      </c>
      <c r="E99" s="699">
        <f>'[2]ИПЦ-баз1'!$T217</f>
        <v>105.83005483598831</v>
      </c>
      <c r="F99" s="699">
        <f>'[2]ИПЦ-баз1'!$T251</f>
        <v>105.47781799899857</v>
      </c>
      <c r="G99" s="699">
        <f>'[2]ИПЦ-баз1'!$T286</f>
        <v>104.70936674242746</v>
      </c>
      <c r="H99" s="699">
        <f>'[2]ИПЦ-баз1'!T321</f>
        <v>105.24303383555758</v>
      </c>
      <c r="I99" s="699">
        <f>'[2]ИПЦ-баз1'!T356</f>
        <v>114.8927343746653</v>
      </c>
      <c r="J99" s="698">
        <f>'[2]ИПЦ-баз1'!T391</f>
        <v>108.462630674529</v>
      </c>
      <c r="K99" s="727">
        <f>'[2]ИПЦ-баз1'!T424</f>
        <v>104.74651697248858</v>
      </c>
      <c r="L99" s="698">
        <f>'[2]ИПЦ-баз1'!T457</f>
        <v>104.0093360495603</v>
      </c>
      <c r="M99" s="727">
        <f>'[2]ИПЦ-баз1'!T491</f>
        <v>103.70208867250321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.75" x14ac:dyDescent="0.25">
      <c r="A100" s="714" t="s">
        <v>183</v>
      </c>
      <c r="B100" s="716"/>
      <c r="C100" s="716"/>
      <c r="D100" s="716"/>
      <c r="E100" s="716"/>
      <c r="F100" s="716"/>
      <c r="G100" s="716"/>
      <c r="H100" s="716"/>
      <c r="I100" s="716"/>
      <c r="J100" s="724"/>
      <c r="K100" s="725"/>
      <c r="L100" s="724"/>
      <c r="M100" s="725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6.5" x14ac:dyDescent="0.15">
      <c r="A101" s="719" t="s">
        <v>172</v>
      </c>
      <c r="B101" s="691">
        <f>B33</f>
        <v>15.942255620573789</v>
      </c>
      <c r="C101" s="691">
        <f t="shared" ref="C101:L101" si="12">C33</f>
        <v>11.613323526991934</v>
      </c>
      <c r="D101" s="691">
        <f t="shared" si="12"/>
        <v>8.0553032637110817</v>
      </c>
      <c r="E101" s="691">
        <f t="shared" si="12"/>
        <v>8.571989029549016</v>
      </c>
      <c r="F101" s="691">
        <f t="shared" si="12"/>
        <v>7.300460508252371</v>
      </c>
      <c r="G101" s="691">
        <f t="shared" si="12"/>
        <v>8.0545394961630734</v>
      </c>
      <c r="H101" s="691">
        <f t="shared" si="12"/>
        <v>10.453229903691863</v>
      </c>
      <c r="I101" s="691">
        <f t="shared" si="12"/>
        <v>10.200899426966103</v>
      </c>
      <c r="J101" s="692">
        <f t="shared" si="12"/>
        <v>6.725310726578769</v>
      </c>
      <c r="K101" s="696">
        <f t="shared" si="12"/>
        <v>5.2647573409793864</v>
      </c>
      <c r="L101" s="692">
        <f t="shared" si="12"/>
        <v>5.1132014845905331</v>
      </c>
      <c r="M101" s="696">
        <f>'[2]ИПЦ-баз1'!O492-100</f>
        <v>4.5331165197834622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6.5" x14ac:dyDescent="0.15">
      <c r="A102" s="719" t="s">
        <v>166</v>
      </c>
      <c r="B102" s="691">
        <f>B51</f>
        <v>114.54045232398475</v>
      </c>
      <c r="C102" s="691">
        <f t="shared" ref="C102:L102" si="13">C51</f>
        <v>114.51453139439469</v>
      </c>
      <c r="D102" s="691">
        <f t="shared" si="13"/>
        <v>108.30708946764949</v>
      </c>
      <c r="E102" s="691">
        <f t="shared" si="13"/>
        <v>108.4362269183658</v>
      </c>
      <c r="F102" s="691">
        <f t="shared" si="13"/>
        <v>105.40523129814309</v>
      </c>
      <c r="G102" s="691">
        <f t="shared" si="13"/>
        <v>108.0944046529706</v>
      </c>
      <c r="H102" s="691">
        <f t="shared" si="13"/>
        <v>108.10915426747196</v>
      </c>
      <c r="I102" s="691">
        <f t="shared" si="13"/>
        <v>112.43668293237886</v>
      </c>
      <c r="J102" s="692">
        <f t="shared" si="13"/>
        <v>107.63658480387204</v>
      </c>
      <c r="K102" s="696">
        <f t="shared" si="13"/>
        <v>105.09124928161128</v>
      </c>
      <c r="L102" s="692">
        <f t="shared" si="13"/>
        <v>105.17657044635375</v>
      </c>
      <c r="M102" s="696">
        <f>'[2]ИПЦ-баз1'!T492</f>
        <v>104.78506892840977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.75" x14ac:dyDescent="0.25">
      <c r="A103" s="726" t="s">
        <v>184</v>
      </c>
      <c r="B103" s="716"/>
      <c r="C103" s="716"/>
      <c r="D103" s="716"/>
      <c r="E103" s="716"/>
      <c r="F103" s="716"/>
      <c r="G103" s="716"/>
      <c r="H103" s="716"/>
      <c r="I103" s="716"/>
      <c r="J103" s="724"/>
      <c r="K103" s="725"/>
      <c r="L103" s="724"/>
      <c r="M103" s="725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6.5" x14ac:dyDescent="0.15">
      <c r="A104" s="719" t="s">
        <v>172</v>
      </c>
      <c r="B104" s="699">
        <f t="shared" ref="B104:L104" si="14">B34</f>
        <v>16.195054352873115</v>
      </c>
      <c r="C104" s="699">
        <f t="shared" si="14"/>
        <v>20.557973187010319</v>
      </c>
      <c r="D104" s="699">
        <f t="shared" si="14"/>
        <v>13.481851466346058</v>
      </c>
      <c r="E104" s="699">
        <f t="shared" si="14"/>
        <v>11.83899582991171</v>
      </c>
      <c r="F104" s="699">
        <f t="shared" si="14"/>
        <v>9.5736011311872602</v>
      </c>
      <c r="G104" s="699">
        <f t="shared" si="14"/>
        <v>9.600212630480101</v>
      </c>
      <c r="H104" s="699">
        <f t="shared" si="14"/>
        <v>9.888831441672977</v>
      </c>
      <c r="I104" s="699">
        <f t="shared" si="14"/>
        <v>10.476135303742225</v>
      </c>
      <c r="J104" s="698">
        <f t="shared" si="14"/>
        <v>5.5206054543416059</v>
      </c>
      <c r="K104" s="727">
        <f t="shared" si="14"/>
        <v>5.1473813575328933</v>
      </c>
      <c r="L104" s="698">
        <f t="shared" si="14"/>
        <v>4.9413913513435261</v>
      </c>
      <c r="M104" s="727">
        <f>'[2]ИПЦ-баз1'!O493-100</f>
        <v>4.3931170505785531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6.5" x14ac:dyDescent="0.15">
      <c r="A105" s="719" t="s">
        <v>166</v>
      </c>
      <c r="B105" s="699">
        <f t="shared" ref="B105:L105" si="15">B52</f>
        <v>115.60687848379099</v>
      </c>
      <c r="C105" s="699">
        <f t="shared" si="15"/>
        <v>120.34019517066315</v>
      </c>
      <c r="D105" s="699">
        <f t="shared" si="15"/>
        <v>114.03981361459724</v>
      </c>
      <c r="E105" s="699">
        <f t="shared" si="15"/>
        <v>112.23158952514119</v>
      </c>
      <c r="F105" s="699">
        <f t="shared" si="15"/>
        <v>104.5946844381124</v>
      </c>
      <c r="G105" s="699">
        <f t="shared" si="15"/>
        <v>110.25430222046508</v>
      </c>
      <c r="H105" s="699">
        <f t="shared" si="15"/>
        <v>108.73866723384673</v>
      </c>
      <c r="I105" s="699">
        <f t="shared" si="15"/>
        <v>111.80491176114991</v>
      </c>
      <c r="J105" s="698">
        <f t="shared" si="15"/>
        <v>107.57523591439922</v>
      </c>
      <c r="K105" s="727">
        <f t="shared" si="15"/>
        <v>105.37171744745382</v>
      </c>
      <c r="L105" s="698">
        <f t="shared" si="15"/>
        <v>104.99082831738311</v>
      </c>
      <c r="M105" s="727">
        <f>'[2]ИПЦ-баз1'!T493</f>
        <v>104.66816794008385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.75" x14ac:dyDescent="0.25">
      <c r="A106" s="726" t="s">
        <v>151</v>
      </c>
      <c r="B106" s="716"/>
      <c r="C106" s="716"/>
      <c r="D106" s="716"/>
      <c r="E106" s="716"/>
      <c r="F106" s="716"/>
      <c r="G106" s="716"/>
      <c r="H106" s="716"/>
      <c r="I106" s="716"/>
      <c r="J106" s="724"/>
      <c r="K106" s="725"/>
      <c r="L106" s="724"/>
      <c r="M106" s="725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6.5" x14ac:dyDescent="0.15">
      <c r="A107" s="719" t="s">
        <v>172</v>
      </c>
      <c r="B107" s="699">
        <f>B35</f>
        <v>15.819050145146662</v>
      </c>
      <c r="C107" s="699">
        <f t="shared" ref="C107:L107" si="16">C35</f>
        <v>7.5783485295978039</v>
      </c>
      <c r="D107" s="699">
        <f t="shared" si="16"/>
        <v>5.310332035041796</v>
      </c>
      <c r="E107" s="699">
        <f t="shared" si="16"/>
        <v>6.978813771989735</v>
      </c>
      <c r="F107" s="699">
        <f t="shared" si="16"/>
        <v>6.1670146164665738</v>
      </c>
      <c r="G107" s="699">
        <f t="shared" si="16"/>
        <v>7.2755750271195438</v>
      </c>
      <c r="H107" s="699">
        <f t="shared" si="16"/>
        <v>10.725940461624063</v>
      </c>
      <c r="I107" s="699">
        <f t="shared" si="16"/>
        <v>10.067943588495311</v>
      </c>
      <c r="J107" s="698">
        <f t="shared" si="16"/>
        <v>7.3028420991081191</v>
      </c>
      <c r="K107" s="727">
        <f t="shared" si="16"/>
        <v>5.3247861630138544</v>
      </c>
      <c r="L107" s="698">
        <f t="shared" si="16"/>
        <v>5.2035121711049328</v>
      </c>
      <c r="M107" s="699">
        <f>'[2]ИПЦ-баз1'!O494-100</f>
        <v>4.622183194407711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232" customFormat="1" ht="16.5" x14ac:dyDescent="0.15">
      <c r="A108" s="720" t="s">
        <v>166</v>
      </c>
      <c r="B108" s="728">
        <f>B53</f>
        <v>114.02180506703145</v>
      </c>
      <c r="C108" s="728">
        <f t="shared" ref="C108:H108" si="17">C53</f>
        <v>111.88693858467092</v>
      </c>
      <c r="D108" s="728">
        <f t="shared" si="17"/>
        <v>105.3928070776947</v>
      </c>
      <c r="E108" s="728">
        <f t="shared" si="17"/>
        <v>106.60746352070862</v>
      </c>
      <c r="F108" s="728">
        <f t="shared" si="17"/>
        <v>105.82613708583418</v>
      </c>
      <c r="G108" s="728">
        <f t="shared" si="17"/>
        <v>107.0149150848049</v>
      </c>
      <c r="H108" s="728">
        <f t="shared" si="17"/>
        <v>107.76808678099874</v>
      </c>
      <c r="I108" s="728">
        <f>I53</f>
        <v>112.74206257566668</v>
      </c>
      <c r="J108" s="729">
        <f>J53</f>
        <v>107.65996068871443</v>
      </c>
      <c r="K108" s="730">
        <f>K53</f>
        <v>105.79547290472068</v>
      </c>
      <c r="L108" s="729">
        <f>L53</f>
        <v>105.27703048727611</v>
      </c>
      <c r="M108" s="730">
        <f>'[2]ИПЦ-баз1'!T494</f>
        <v>104.84424509768024</v>
      </c>
      <c r="N108" s="625"/>
      <c r="O108" s="626"/>
      <c r="P108" s="626"/>
      <c r="Q108" s="626"/>
      <c r="R108" s="626"/>
      <c r="S108" s="626"/>
      <c r="T108" s="626"/>
      <c r="U108" s="626"/>
      <c r="V108" s="626"/>
      <c r="W108" s="626"/>
      <c r="X108" s="626"/>
      <c r="Y108" s="626"/>
      <c r="Z108" s="626"/>
      <c r="AA108" s="626"/>
      <c r="AB108" s="626"/>
    </row>
    <row r="109" spans="1:28" ht="64.150000000000006" hidden="1" customHeight="1" x14ac:dyDescent="0.25">
      <c r="A109" s="731" t="s">
        <v>185</v>
      </c>
      <c r="B109" s="716"/>
      <c r="C109" s="716"/>
      <c r="D109" s="716"/>
      <c r="E109" s="716"/>
      <c r="F109" s="716"/>
      <c r="G109" s="716"/>
      <c r="H109" s="716"/>
      <c r="I109" s="716"/>
      <c r="J109" s="724"/>
      <c r="K109" s="725"/>
      <c r="L109" s="724"/>
      <c r="M109" s="725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6.5" hidden="1" x14ac:dyDescent="0.15">
      <c r="A110" s="719" t="s">
        <v>172</v>
      </c>
      <c r="B110" s="691">
        <f>B36</f>
        <v>-7.0743843052033526</v>
      </c>
      <c r="C110" s="691">
        <f t="shared" ref="C110:L110" si="18">C36</f>
        <v>13.875603900487661</v>
      </c>
      <c r="D110" s="691">
        <f t="shared" si="18"/>
        <v>16.691137216102504</v>
      </c>
      <c r="E110" s="691">
        <f t="shared" si="18"/>
        <v>12.054233756497894</v>
      </c>
      <c r="F110" s="691">
        <f t="shared" si="18"/>
        <v>5.1466730898476101</v>
      </c>
      <c r="G110" s="691">
        <f t="shared" si="18"/>
        <v>3.5517814271796677</v>
      </c>
      <c r="H110" s="691">
        <f t="shared" si="18"/>
        <v>5.9149963970046571</v>
      </c>
      <c r="I110" s="691">
        <f t="shared" si="18"/>
        <v>10.671163853915715</v>
      </c>
      <c r="J110" s="732">
        <f t="shared" si="18"/>
        <v>8.3956236810123812</v>
      </c>
      <c r="K110" s="733">
        <f t="shared" si="18"/>
        <v>2.180051603883058</v>
      </c>
      <c r="L110" s="732">
        <f t="shared" si="18"/>
        <v>1.6662037072255629</v>
      </c>
      <c r="M110" s="733">
        <f>'[2]df13-18-б'!DU66*100-100</f>
        <v>2.5589068998634019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6.5" hidden="1" x14ac:dyDescent="0.15">
      <c r="A111" s="719" t="s">
        <v>166</v>
      </c>
      <c r="B111" s="691">
        <f>B54</f>
        <v>122.02709376687066</v>
      </c>
      <c r="C111" s="691">
        <f t="shared" ref="C111:L111" si="19">C54</f>
        <v>94.935129032819134</v>
      </c>
      <c r="D111" s="691">
        <f t="shared" si="19"/>
        <v>112.23605505514274</v>
      </c>
      <c r="E111" s="691">
        <f t="shared" si="19"/>
        <v>117.75429280413501</v>
      </c>
      <c r="F111" s="691">
        <f t="shared" si="19"/>
        <v>106.81991916756451</v>
      </c>
      <c r="G111" s="691">
        <f t="shared" si="19"/>
        <v>103.28567654130619</v>
      </c>
      <c r="H111" s="691">
        <f t="shared" si="19"/>
        <v>106.05956571348986</v>
      </c>
      <c r="I111" s="691">
        <f t="shared" si="19"/>
        <v>112.4561135190244</v>
      </c>
      <c r="J111" s="732">
        <f t="shared" si="19"/>
        <v>103.71901742353006</v>
      </c>
      <c r="K111" s="733">
        <f t="shared" si="19"/>
        <v>104.05521279853139</v>
      </c>
      <c r="L111" s="732">
        <f t="shared" si="19"/>
        <v>103.1183477938277</v>
      </c>
      <c r="M111" s="733">
        <f>'[2]пч1-def'!M86</f>
        <v>101.83849434066845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37.5" hidden="1" x14ac:dyDescent="0.25">
      <c r="A112" s="734" t="s">
        <v>186</v>
      </c>
      <c r="B112" s="716"/>
      <c r="C112" s="716"/>
      <c r="D112" s="716"/>
      <c r="E112" s="716"/>
      <c r="F112" s="716"/>
      <c r="G112" s="716"/>
      <c r="H112" s="716"/>
      <c r="I112" s="716"/>
      <c r="J112" s="735"/>
      <c r="K112" s="736"/>
      <c r="L112" s="735"/>
      <c r="M112" s="737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6.5" hidden="1" x14ac:dyDescent="0.15">
      <c r="A113" s="719" t="s">
        <v>172</v>
      </c>
      <c r="B113" s="691">
        <f>B37</f>
        <v>2.7461835658120606</v>
      </c>
      <c r="C113" s="691">
        <f t="shared" ref="C113:L113" si="20">C37</f>
        <v>8.8296639321621342</v>
      </c>
      <c r="D113" s="691">
        <f t="shared" si="20"/>
        <v>16.378501237856554</v>
      </c>
      <c r="E113" s="691">
        <f t="shared" si="20"/>
        <v>9.9130484398268521</v>
      </c>
      <c r="F113" s="691">
        <f t="shared" si="20"/>
        <v>3.8624576768149002</v>
      </c>
      <c r="G113" s="691">
        <f t="shared" si="20"/>
        <v>3.4446656605501289</v>
      </c>
      <c r="H113" s="691">
        <f t="shared" si="20"/>
        <v>6.0891292153874872</v>
      </c>
      <c r="I113" s="691">
        <f t="shared" si="20"/>
        <v>10.790985835474416</v>
      </c>
      <c r="J113" s="732">
        <f t="shared" si="20"/>
        <v>6.0144514450584978</v>
      </c>
      <c r="K113" s="733">
        <f t="shared" si="20"/>
        <v>3.9385543273996007</v>
      </c>
      <c r="L113" s="732">
        <f t="shared" si="20"/>
        <v>3.2322159486842565</v>
      </c>
      <c r="M113" s="73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6.5" hidden="1" x14ac:dyDescent="0.15">
      <c r="A114" s="719" t="s">
        <v>166</v>
      </c>
      <c r="B114" s="691">
        <f>B55</f>
        <v>121.52301170511161</v>
      </c>
      <c r="C114" s="691">
        <f t="shared" ref="C114:L114" si="21">C55</f>
        <v>97.547970986321332</v>
      </c>
      <c r="D114" s="691">
        <f t="shared" si="21"/>
        <v>112.39841671742801</v>
      </c>
      <c r="E114" s="691">
        <f t="shared" si="21"/>
        <v>115.51292308445693</v>
      </c>
      <c r="F114" s="691">
        <f t="shared" si="21"/>
        <v>104.28591964326807</v>
      </c>
      <c r="G114" s="691">
        <f t="shared" si="21"/>
        <v>103.27707881698301</v>
      </c>
      <c r="H114" s="691">
        <f t="shared" si="21"/>
        <v>105.19974142409644</v>
      </c>
      <c r="I114" s="691">
        <f t="shared" si="21"/>
        <v>112.82258008889407</v>
      </c>
      <c r="J114" s="732">
        <f t="shared" si="21"/>
        <v>104.54615420905856</v>
      </c>
      <c r="K114" s="733">
        <f t="shared" si="21"/>
        <v>104.57984189953744</v>
      </c>
      <c r="L114" s="732">
        <f t="shared" si="21"/>
        <v>104.01929862117525</v>
      </c>
      <c r="M114" s="73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8.75" hidden="1" x14ac:dyDescent="0.25">
      <c r="A115" s="726" t="s">
        <v>187</v>
      </c>
      <c r="B115" s="716"/>
      <c r="C115" s="716"/>
      <c r="D115" s="716"/>
      <c r="E115" s="716"/>
      <c r="F115" s="716"/>
      <c r="G115" s="716"/>
      <c r="H115" s="716"/>
      <c r="I115" s="716"/>
      <c r="J115" s="735"/>
      <c r="K115" s="736"/>
      <c r="L115" s="735"/>
      <c r="M115" s="737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6.5" hidden="1" x14ac:dyDescent="0.15">
      <c r="A116" s="719" t="s">
        <v>172</v>
      </c>
      <c r="B116" s="691">
        <f>B38</f>
        <v>11.655747248684392</v>
      </c>
      <c r="C116" s="691">
        <f t="shared" ref="C116:L116" si="22">C38</f>
        <v>2.1746639077545638</v>
      </c>
      <c r="D116" s="691">
        <f t="shared" si="22"/>
        <v>14.715169467950389</v>
      </c>
      <c r="E116" s="691">
        <f t="shared" si="22"/>
        <v>6.6030981690910977</v>
      </c>
      <c r="F116" s="691">
        <f t="shared" si="22"/>
        <v>3.149</v>
      </c>
      <c r="G116" s="691">
        <f t="shared" si="22"/>
        <v>1.2463826811751204</v>
      </c>
      <c r="H116" s="691">
        <f t="shared" si="22"/>
        <v>7.4267260177336851</v>
      </c>
      <c r="I116" s="691">
        <f t="shared" si="22"/>
        <v>13.209890097778711</v>
      </c>
      <c r="J116" s="732">
        <f t="shared" si="22"/>
        <v>5.7609319563394195</v>
      </c>
      <c r="K116" s="733">
        <f t="shared" si="22"/>
        <v>5.1896281977259235</v>
      </c>
      <c r="L116" s="732">
        <f t="shared" si="22"/>
        <v>4.6241793152998554</v>
      </c>
      <c r="M116" s="73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6.5" hidden="1" x14ac:dyDescent="0.15">
      <c r="A117" s="720" t="s">
        <v>166</v>
      </c>
      <c r="B117" s="721">
        <f>B56</f>
        <v>119.51135248706255</v>
      </c>
      <c r="C117" s="721">
        <f t="shared" ref="C117:L117" si="23">C56</f>
        <v>99.677386842273137</v>
      </c>
      <c r="D117" s="721">
        <f t="shared" si="23"/>
        <v>109.75954679670741</v>
      </c>
      <c r="E117" s="721">
        <f t="shared" si="23"/>
        <v>112.59521413368051</v>
      </c>
      <c r="F117" s="721">
        <f t="shared" si="23"/>
        <v>102.81913644929142</v>
      </c>
      <c r="G117" s="721">
        <f t="shared" si="23"/>
        <v>102.03320720836243</v>
      </c>
      <c r="H117" s="721">
        <f t="shared" si="23"/>
        <v>103.82437233718245</v>
      </c>
      <c r="I117" s="721">
        <f t="shared" si="23"/>
        <v>114.43575563458556</v>
      </c>
      <c r="J117" s="738">
        <f t="shared" si="23"/>
        <v>106.69265218668407</v>
      </c>
      <c r="K117" s="739">
        <f t="shared" si="23"/>
        <v>105.29266305899007</v>
      </c>
      <c r="L117" s="738">
        <f t="shared" si="23"/>
        <v>104.67831926609847</v>
      </c>
      <c r="M117" s="73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15">
      <c r="A118" s="4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15">
      <c r="A119" s="4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15">
      <c r="A120" s="4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15">
      <c r="A121" s="4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15">
      <c r="A122" s="4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15">
      <c r="A123" s="4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15">
      <c r="A124" s="4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15">
      <c r="A125" s="4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15">
      <c r="A126" s="4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15">
      <c r="A127" s="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15">
      <c r="A128" s="4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15">
      <c r="A129" s="4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15">
      <c r="A130" s="4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15">
      <c r="A131" s="4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15">
      <c r="A132" s="4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15">
      <c r="A133" s="4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15">
      <c r="A134" s="4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15">
      <c r="A135" s="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15">
      <c r="A136" s="4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15">
      <c r="A137" s="4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15">
      <c r="A138" s="4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15">
      <c r="A139" s="4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15">
      <c r="A140" s="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15">
      <c r="A141" s="4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15">
      <c r="A142" s="4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15">
      <c r="A143" s="4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15">
      <c r="A144" s="4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15">
      <c r="A145" s="4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15">
      <c r="A146" s="4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15">
      <c r="A147" s="4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15">
      <c r="A148" s="4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15">
      <c r="A149" s="4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15">
      <c r="A150" s="4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15">
      <c r="A151" s="4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15">
      <c r="A152" s="4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15">
      <c r="A153" s="4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15">
      <c r="A154" s="4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15">
      <c r="A155" s="4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15">
      <c r="A156" s="4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15">
      <c r="A157" s="4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15">
      <c r="A158" s="4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15">
      <c r="A159" s="4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15">
      <c r="A160" s="4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15">
      <c r="A161" s="4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15">
      <c r="A162" s="4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15">
      <c r="A163" s="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15">
      <c r="A164" s="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15">
      <c r="A165" s="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15">
      <c r="A166" s="4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15">
      <c r="A167" s="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15">
      <c r="A168" s="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15">
      <c r="A169" s="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15">
      <c r="A170" s="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15">
      <c r="A171" s="4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15">
      <c r="A172" s="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15">
      <c r="A173" s="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15">
      <c r="A174" s="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15">
      <c r="A175" s="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15">
      <c r="A176" s="4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15">
      <c r="A177" s="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15">
      <c r="A178" s="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15">
      <c r="A179" s="4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15">
      <c r="A180" s="4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15">
      <c r="A181" s="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15">
      <c r="A182" s="4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15">
      <c r="A183" s="4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15">
      <c r="A184" s="4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15">
      <c r="A185" s="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15">
      <c r="A186" s="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15">
      <c r="A187" s="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15">
      <c r="A188" s="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15">
      <c r="A189" s="4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15">
      <c r="A190" s="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15">
      <c r="A191" s="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15">
      <c r="A192" s="4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15">
      <c r="A193" s="4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15">
      <c r="A194" s="4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15">
      <c r="A195" s="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15">
      <c r="A196" s="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15">
      <c r="A197" s="4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15">
      <c r="A198" s="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15">
      <c r="A199" s="4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15">
      <c r="A200" s="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15">
      <c r="A201" s="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15">
      <c r="A202" s="4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15">
      <c r="A203" s="4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15">
      <c r="A204" s="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15">
      <c r="A205" s="4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15">
      <c r="A206" s="4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15">
      <c r="A207" s="4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15">
      <c r="A208" s="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15">
      <c r="A209" s="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15">
      <c r="A210" s="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15">
      <c r="A211" s="4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15">
      <c r="A212" s="4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15">
      <c r="A213" s="4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15">
      <c r="A214" s="4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15">
      <c r="A215" s="4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15">
      <c r="A216" s="4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15">
      <c r="A217" s="4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15">
      <c r="A218" s="4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15">
      <c r="A219" s="4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15">
      <c r="A220" s="4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15">
      <c r="A221" s="4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15">
      <c r="A222" s="4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15">
      <c r="A223" s="4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15">
      <c r="A224" s="4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15">
      <c r="A225" s="4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15">
      <c r="A226" s="4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15">
      <c r="A227" s="4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15">
      <c r="A228" s="4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15">
      <c r="A229" s="4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15">
      <c r="A230" s="4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15">
      <c r="A231" s="4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15">
      <c r="A232" s="4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15">
      <c r="A233" s="4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15">
      <c r="A234" s="4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15">
      <c r="A235" s="4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15">
      <c r="A236" s="4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15">
      <c r="A237" s="4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15">
      <c r="A238" s="4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15">
      <c r="A239" s="4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15">
      <c r="A240" s="4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15">
      <c r="A241" s="4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15">
      <c r="A242" s="4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15">
      <c r="A243" s="4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15">
      <c r="A244" s="4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15">
      <c r="A245" s="4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15">
      <c r="A246" s="4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15">
      <c r="A247" s="4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15">
      <c r="A248" s="4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15">
      <c r="A249" s="4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15">
      <c r="A250" s="4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15">
      <c r="A251" s="4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15">
      <c r="A252" s="4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15">
      <c r="A253" s="4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15">
      <c r="A254" s="4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15">
      <c r="A255" s="4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15">
      <c r="A256" s="4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15">
      <c r="A257" s="4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15">
      <c r="A258" s="4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15">
      <c r="A259" s="4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15">
      <c r="A260" s="4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15">
      <c r="A261" s="4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15">
      <c r="A262" s="4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15">
      <c r="A263" s="4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15">
      <c r="A264" s="4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15">
      <c r="A265" s="4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15">
      <c r="A266" s="4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15">
      <c r="A267" s="4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15">
      <c r="A268" s="4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15">
      <c r="A269" s="4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15">
      <c r="A270" s="4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15">
      <c r="A271" s="4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15">
      <c r="A272" s="4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15">
      <c r="A273" s="4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15">
      <c r="A274" s="4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15">
      <c r="A275" s="4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15">
      <c r="A276" s="4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15">
      <c r="A277" s="4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15">
      <c r="A278" s="4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15">
      <c r="A279" s="4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15">
      <c r="A280" s="4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15">
      <c r="A281" s="4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15">
      <c r="A282" s="4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15">
      <c r="A283" s="4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15">
      <c r="A284" s="4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15">
      <c r="A285" s="4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15">
      <c r="A286" s="4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15">
      <c r="A287" s="4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15">
      <c r="A288" s="4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15">
      <c r="A289" s="4"/>
      <c r="E289" s="504"/>
      <c r="F289" s="504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15">
      <c r="A290" s="4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15">
      <c r="A291" s="4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15">
      <c r="A292" s="4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15">
      <c r="A293" s="4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15">
      <c r="A294" s="4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15">
      <c r="A295" s="4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15">
      <c r="A296" s="4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15">
      <c r="A297" s="4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15">
      <c r="A298" s="4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15">
      <c r="A299" s="4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15">
      <c r="A300" s="4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15">
      <c r="A301" s="4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15">
      <c r="A302" s="4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15">
      <c r="A303" s="4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15">
      <c r="A304" s="4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15">
      <c r="A305" s="4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15">
      <c r="A306" s="4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15">
      <c r="A307" s="4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15">
      <c r="A308" s="4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15">
      <c r="A309" s="4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15">
      <c r="A310" s="4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15">
      <c r="A311" s="4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15">
      <c r="A312" s="4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15">
      <c r="A313" s="4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15">
      <c r="A314" s="4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15">
      <c r="A315" s="4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15">
      <c r="A316" s="4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15">
      <c r="A317" s="4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15">
      <c r="A318" s="4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15">
      <c r="A319" s="4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15">
      <c r="A320" s="4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15">
      <c r="A321" s="4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15">
      <c r="A322" s="4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15">
      <c r="A323" s="4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15">
      <c r="A324" s="4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15">
      <c r="A325" s="4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15">
      <c r="A326" s="4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15">
      <c r="A327" s="4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15">
      <c r="A328" s="4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15">
      <c r="A329" s="4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15">
      <c r="A330" s="4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15">
      <c r="A331" s="4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15">
      <c r="A332" s="4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15">
      <c r="A333" s="4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15">
      <c r="A334" s="4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15">
      <c r="A335" s="4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15">
      <c r="A336" s="4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15">
      <c r="A337" s="4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15">
      <c r="A338" s="4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15">
      <c r="A339" s="4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15">
      <c r="A340" s="4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15">
      <c r="A341" s="4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15">
      <c r="A342" s="4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15">
      <c r="A343" s="4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15">
      <c r="A344" s="4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15">
      <c r="A345" s="4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15">
      <c r="A346" s="4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15">
      <c r="A347" s="4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15">
      <c r="A348" s="4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15">
      <c r="A349" s="4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15">
      <c r="A350" s="4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15">
      <c r="A351" s="4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15">
      <c r="A352" s="4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15">
      <c r="A353" s="4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15">
      <c r="A354" s="4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15">
      <c r="A355" s="4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15">
      <c r="A356" s="4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15">
      <c r="A357" s="4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15">
      <c r="A358" s="4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15">
      <c r="A359" s="4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15">
      <c r="A360" s="4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15">
      <c r="A361" s="4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15">
      <c r="A362" s="4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15">
      <c r="A363" s="4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15">
      <c r="A364" s="4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15">
      <c r="A365" s="4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15">
      <c r="A366" s="4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x14ac:dyDescent="0.15">
      <c r="A367" s="4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15">
      <c r="A368" s="4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15">
      <c r="A369" s="4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15">
      <c r="A370" s="4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15">
      <c r="A371" s="4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x14ac:dyDescent="0.15">
      <c r="A372" s="4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15">
      <c r="A373" s="4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15">
      <c r="A374" s="4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x14ac:dyDescent="0.15">
      <c r="A375" s="4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15">
      <c r="A376" s="4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15">
      <c r="A377" s="4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15">
      <c r="A378" s="4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15">
      <c r="A379" s="4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15">
      <c r="A380" s="4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15">
      <c r="A381" s="4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15">
      <c r="A382" s="4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15">
      <c r="A383" s="4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15">
      <c r="A384" s="4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15">
      <c r="A385" s="4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15">
      <c r="A386" s="4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15">
      <c r="A387" s="4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15">
      <c r="A388" s="4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15">
      <c r="A389" s="4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15">
      <c r="A390" s="4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15">
      <c r="A391" s="4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15">
      <c r="A392" s="4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15">
      <c r="A393" s="4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15">
      <c r="A394" s="4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15">
      <c r="A395" s="4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15">
      <c r="A396" s="4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15">
      <c r="A397" s="4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15">
      <c r="A398" s="4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15">
      <c r="A399" s="4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15">
      <c r="A400" s="4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15">
      <c r="A401" s="4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15">
      <c r="A402" s="4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15">
      <c r="A403" s="4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15">
      <c r="A404" s="4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15">
      <c r="A405" s="4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15">
      <c r="A406" s="4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15">
      <c r="A407" s="4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15">
      <c r="A408" s="4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x14ac:dyDescent="0.15">
      <c r="A409" s="4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15">
      <c r="A410" s="4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15">
      <c r="A411" s="4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15">
      <c r="A412" s="4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x14ac:dyDescent="0.15">
      <c r="A413" s="4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15">
      <c r="A414" s="4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x14ac:dyDescent="0.15">
      <c r="A415" s="4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x14ac:dyDescent="0.15">
      <c r="A416" s="4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x14ac:dyDescent="0.15">
      <c r="A417" s="4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x14ac:dyDescent="0.15">
      <c r="A418" s="4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x14ac:dyDescent="0.15">
      <c r="A419" s="4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x14ac:dyDescent="0.15">
      <c r="A420" s="4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x14ac:dyDescent="0.15">
      <c r="A421" s="4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x14ac:dyDescent="0.15">
      <c r="A422" s="4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x14ac:dyDescent="0.15">
      <c r="A423" s="4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x14ac:dyDescent="0.15">
      <c r="A424" s="4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x14ac:dyDescent="0.15">
      <c r="A425" s="4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x14ac:dyDescent="0.15">
      <c r="A426" s="4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x14ac:dyDescent="0.15">
      <c r="A427" s="4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x14ac:dyDescent="0.15">
      <c r="A428" s="4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x14ac:dyDescent="0.15">
      <c r="A429" s="4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x14ac:dyDescent="0.15">
      <c r="A430" s="4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x14ac:dyDescent="0.15">
      <c r="A431" s="4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x14ac:dyDescent="0.15">
      <c r="A432" s="4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15">
      <c r="A433" s="4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15">
      <c r="A434" s="4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15">
      <c r="A435" s="4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x14ac:dyDescent="0.15">
      <c r="A436" s="4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15">
      <c r="A437" s="4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15">
      <c r="A438" s="4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x14ac:dyDescent="0.15">
      <c r="A439" s="4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x14ac:dyDescent="0.15">
      <c r="A440" s="4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15">
      <c r="A441" s="4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15">
      <c r="A442" s="4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15">
      <c r="A443" s="4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15">
      <c r="A444" s="4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15">
      <c r="A445" s="4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15">
      <c r="A446" s="4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x14ac:dyDescent="0.15">
      <c r="A447" s="4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x14ac:dyDescent="0.15">
      <c r="A448" s="4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15">
      <c r="A449" s="4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15">
      <c r="A450" s="4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15">
      <c r="A451" s="4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15">
      <c r="A452" s="4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15">
      <c r="A453" s="4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x14ac:dyDescent="0.15">
      <c r="A454" s="4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15">
      <c r="A455" s="4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15">
      <c r="A456" s="4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15">
      <c r="A457" s="4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x14ac:dyDescent="0.15">
      <c r="A458" s="4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x14ac:dyDescent="0.15">
      <c r="A459" s="4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x14ac:dyDescent="0.15">
      <c r="A460" s="4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x14ac:dyDescent="0.15">
      <c r="A461" s="4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x14ac:dyDescent="0.15">
      <c r="A462" s="4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x14ac:dyDescent="0.15">
      <c r="A463" s="4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x14ac:dyDescent="0.15">
      <c r="A464" s="4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x14ac:dyDescent="0.15">
      <c r="A465" s="4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x14ac:dyDescent="0.15">
      <c r="A466" s="4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x14ac:dyDescent="0.15">
      <c r="A467" s="4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x14ac:dyDescent="0.15">
      <c r="A468" s="4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x14ac:dyDescent="0.15">
      <c r="A469" s="4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x14ac:dyDescent="0.15">
      <c r="A470" s="4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x14ac:dyDescent="0.15">
      <c r="A471" s="4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x14ac:dyDescent="0.15">
      <c r="A472" s="4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x14ac:dyDescent="0.15">
      <c r="A473" s="4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x14ac:dyDescent="0.15">
      <c r="A474" s="4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x14ac:dyDescent="0.15">
      <c r="A475" s="4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x14ac:dyDescent="0.15">
      <c r="A476" s="4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15">
      <c r="A477" s="4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15">
      <c r="A478" s="4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15">
      <c r="A479" s="4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15">
      <c r="A480" s="4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15">
      <c r="A481" s="4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15">
      <c r="A482" s="4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x14ac:dyDescent="0.15">
      <c r="A483" s="4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x14ac:dyDescent="0.15">
      <c r="A484" s="4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x14ac:dyDescent="0.15">
      <c r="A485" s="4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15">
      <c r="A486" s="4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15">
      <c r="A487" s="4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x14ac:dyDescent="0.15">
      <c r="A488" s="4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x14ac:dyDescent="0.15">
      <c r="A489" s="4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x14ac:dyDescent="0.15">
      <c r="A490" s="4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x14ac:dyDescent="0.15">
      <c r="A491" s="4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x14ac:dyDescent="0.15">
      <c r="A492" s="4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x14ac:dyDescent="0.15">
      <c r="A493" s="4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x14ac:dyDescent="0.15">
      <c r="A494" s="4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15">
      <c r="A495" s="4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15">
      <c r="A496" s="4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15">
      <c r="A497" s="4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x14ac:dyDescent="0.15">
      <c r="A498" s="4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15">
      <c r="A499" s="4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x14ac:dyDescent="0.15">
      <c r="A500" s="4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x14ac:dyDescent="0.15">
      <c r="A501" s="4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15">
      <c r="A502" s="4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15">
      <c r="A503" s="4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15">
      <c r="A504" s="4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15">
      <c r="A505" s="4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x14ac:dyDescent="0.15">
      <c r="A506" s="4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15">
      <c r="A507" s="4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15">
      <c r="A508" s="4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x14ac:dyDescent="0.15">
      <c r="A509" s="4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x14ac:dyDescent="0.15">
      <c r="A510" s="4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15">
      <c r="A511" s="4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15">
      <c r="A512" s="4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15">
      <c r="A513" s="4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15">
      <c r="A514" s="4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x14ac:dyDescent="0.15">
      <c r="A515" s="4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x14ac:dyDescent="0.15">
      <c r="A516" s="4"/>
      <c r="E516" s="504"/>
      <c r="F516" s="504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x14ac:dyDescent="0.15">
      <c r="A517" s="4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15">
      <c r="A518" s="4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x14ac:dyDescent="0.15">
      <c r="A519" s="4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x14ac:dyDescent="0.15">
      <c r="A520" s="4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x14ac:dyDescent="0.15">
      <c r="A521" s="4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15">
      <c r="A522" s="4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15">
      <c r="A523" s="4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15">
      <c r="A524" s="4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15">
      <c r="A525" s="4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15">
      <c r="A526" s="4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15">
      <c r="A527" s="4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15">
      <c r="A528" s="4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15">
      <c r="A529" s="4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15">
      <c r="A530" s="4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15">
      <c r="A531" s="4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15">
      <c r="A532" s="4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15">
      <c r="A533" s="4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x14ac:dyDescent="0.15">
      <c r="A534" s="4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x14ac:dyDescent="0.15">
      <c r="A535" s="4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15">
      <c r="A536" s="4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x14ac:dyDescent="0.15">
      <c r="A537" s="4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x14ac:dyDescent="0.15">
      <c r="A538" s="4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x14ac:dyDescent="0.15">
      <c r="A539" s="4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x14ac:dyDescent="0.15">
      <c r="A540" s="4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x14ac:dyDescent="0.15">
      <c r="A541" s="4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x14ac:dyDescent="0.15">
      <c r="A542" s="4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x14ac:dyDescent="0.15">
      <c r="A543" s="4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x14ac:dyDescent="0.15">
      <c r="A544" s="4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x14ac:dyDescent="0.15">
      <c r="A545" s="4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x14ac:dyDescent="0.15">
      <c r="A546" s="4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x14ac:dyDescent="0.15">
      <c r="A547" s="4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x14ac:dyDescent="0.15">
      <c r="A548" s="4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x14ac:dyDescent="0.15">
      <c r="A549" s="4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x14ac:dyDescent="0.15">
      <c r="A550" s="4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x14ac:dyDescent="0.15">
      <c r="A551" s="4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x14ac:dyDescent="0.15">
      <c r="A552" s="4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x14ac:dyDescent="0.15">
      <c r="A553" s="4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x14ac:dyDescent="0.15">
      <c r="A554" s="4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x14ac:dyDescent="0.15">
      <c r="A555" s="4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x14ac:dyDescent="0.15">
      <c r="A556" s="4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x14ac:dyDescent="0.15">
      <c r="A557" s="4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x14ac:dyDescent="0.15">
      <c r="A558" s="4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x14ac:dyDescent="0.15">
      <c r="A559" s="4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x14ac:dyDescent="0.15">
      <c r="A560" s="4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x14ac:dyDescent="0.15">
      <c r="A561" s="4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x14ac:dyDescent="0.15">
      <c r="A562" s="4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x14ac:dyDescent="0.15">
      <c r="A563" s="4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x14ac:dyDescent="0.15">
      <c r="A564" s="4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x14ac:dyDescent="0.15">
      <c r="A565" s="4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x14ac:dyDescent="0.15">
      <c r="A566" s="4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x14ac:dyDescent="0.15">
      <c r="A567" s="4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x14ac:dyDescent="0.15">
      <c r="A568" s="4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x14ac:dyDescent="0.15">
      <c r="A569" s="4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x14ac:dyDescent="0.15">
      <c r="A570" s="4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x14ac:dyDescent="0.15">
      <c r="A571" s="4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x14ac:dyDescent="0.15">
      <c r="A572" s="4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x14ac:dyDescent="0.15">
      <c r="A573" s="4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x14ac:dyDescent="0.15">
      <c r="A574" s="4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x14ac:dyDescent="0.15">
      <c r="A575" s="4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x14ac:dyDescent="0.15">
      <c r="A576" s="4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x14ac:dyDescent="0.15">
      <c r="A577" s="4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x14ac:dyDescent="0.15">
      <c r="A578" s="4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x14ac:dyDescent="0.15">
      <c r="A579" s="4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x14ac:dyDescent="0.15">
      <c r="A580" s="4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x14ac:dyDescent="0.15">
      <c r="A581" s="4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x14ac:dyDescent="0.15">
      <c r="A582" s="4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x14ac:dyDescent="0.15">
      <c r="A583" s="4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x14ac:dyDescent="0.15">
      <c r="A584" s="4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x14ac:dyDescent="0.15">
      <c r="A585" s="4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x14ac:dyDescent="0.15">
      <c r="A586" s="4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x14ac:dyDescent="0.15">
      <c r="A587" s="4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x14ac:dyDescent="0.15">
      <c r="A588" s="4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x14ac:dyDescent="0.15">
      <c r="A589" s="4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x14ac:dyDescent="0.15">
      <c r="A590" s="4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x14ac:dyDescent="0.15">
      <c r="A591" s="4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x14ac:dyDescent="0.15">
      <c r="A592" s="4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x14ac:dyDescent="0.15">
      <c r="A593" s="4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x14ac:dyDescent="0.15">
      <c r="A594" s="4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x14ac:dyDescent="0.15">
      <c r="A595" s="4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x14ac:dyDescent="0.15">
      <c r="A596" s="4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x14ac:dyDescent="0.15">
      <c r="A597" s="4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x14ac:dyDescent="0.15">
      <c r="A598" s="4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x14ac:dyDescent="0.15">
      <c r="A599" s="4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x14ac:dyDescent="0.15">
      <c r="A600" s="4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x14ac:dyDescent="0.15">
      <c r="A601" s="4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x14ac:dyDescent="0.15">
      <c r="A602" s="4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x14ac:dyDescent="0.15">
      <c r="A603" s="4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x14ac:dyDescent="0.15">
      <c r="A604" s="4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x14ac:dyDescent="0.15">
      <c r="A605" s="4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x14ac:dyDescent="0.15">
      <c r="A606" s="4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x14ac:dyDescent="0.15">
      <c r="A607" s="4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x14ac:dyDescent="0.15">
      <c r="A608" s="4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x14ac:dyDescent="0.15">
      <c r="A609" s="4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x14ac:dyDescent="0.15">
      <c r="A610" s="4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x14ac:dyDescent="0.15">
      <c r="A611" s="4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x14ac:dyDescent="0.15">
      <c r="A612" s="4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x14ac:dyDescent="0.15">
      <c r="A613" s="4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x14ac:dyDescent="0.15">
      <c r="A614" s="4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x14ac:dyDescent="0.15">
      <c r="A615" s="4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x14ac:dyDescent="0.15">
      <c r="A616" s="4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x14ac:dyDescent="0.15">
      <c r="A617" s="4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x14ac:dyDescent="0.15">
      <c r="A618" s="4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x14ac:dyDescent="0.15">
      <c r="A619" s="4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x14ac:dyDescent="0.15">
      <c r="A620" s="4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x14ac:dyDescent="0.15">
      <c r="A621" s="4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x14ac:dyDescent="0.15">
      <c r="A622" s="4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x14ac:dyDescent="0.15">
      <c r="A623" s="4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x14ac:dyDescent="0.15">
      <c r="A624" s="4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x14ac:dyDescent="0.15">
      <c r="A625" s="4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x14ac:dyDescent="0.15">
      <c r="A626" s="4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x14ac:dyDescent="0.15">
      <c r="A627" s="4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x14ac:dyDescent="0.15">
      <c r="A628" s="4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x14ac:dyDescent="0.15">
      <c r="A629" s="4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x14ac:dyDescent="0.15">
      <c r="A630" s="4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x14ac:dyDescent="0.15">
      <c r="A631" s="4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x14ac:dyDescent="0.15">
      <c r="A632" s="4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x14ac:dyDescent="0.15">
      <c r="A633" s="4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x14ac:dyDescent="0.15">
      <c r="A634" s="4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x14ac:dyDescent="0.15">
      <c r="A635" s="4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x14ac:dyDescent="0.15">
      <c r="A636" s="4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x14ac:dyDescent="0.15">
      <c r="A637" s="4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x14ac:dyDescent="0.15">
      <c r="A638" s="4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x14ac:dyDescent="0.15">
      <c r="A639" s="4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x14ac:dyDescent="0.15">
      <c r="A640" s="4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x14ac:dyDescent="0.15">
      <c r="A641" s="4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x14ac:dyDescent="0.15">
      <c r="A642" s="4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x14ac:dyDescent="0.15">
      <c r="A643" s="4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x14ac:dyDescent="0.15">
      <c r="A644" s="4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x14ac:dyDescent="0.15">
      <c r="A645" s="4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x14ac:dyDescent="0.15">
      <c r="A646" s="4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x14ac:dyDescent="0.15">
      <c r="A647" s="4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x14ac:dyDescent="0.15">
      <c r="A648" s="4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x14ac:dyDescent="0.15">
      <c r="A649" s="4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x14ac:dyDescent="0.15">
      <c r="A650" s="4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x14ac:dyDescent="0.15">
      <c r="A651" s="4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x14ac:dyDescent="0.15">
      <c r="A652" s="4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x14ac:dyDescent="0.15">
      <c r="A653" s="4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x14ac:dyDescent="0.15">
      <c r="A654" s="4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x14ac:dyDescent="0.15">
      <c r="A655" s="4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x14ac:dyDescent="0.15">
      <c r="A656" s="4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x14ac:dyDescent="0.15">
      <c r="A657" s="4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</sheetData>
  <mergeCells count="16">
    <mergeCell ref="I70:M70"/>
    <mergeCell ref="B78:L78"/>
    <mergeCell ref="B81:I81"/>
    <mergeCell ref="K81:M81"/>
    <mergeCell ref="Y42:AB42"/>
    <mergeCell ref="AC42:AF42"/>
    <mergeCell ref="B43:L43"/>
    <mergeCell ref="A58:N58"/>
    <mergeCell ref="B61:I61"/>
    <mergeCell ref="K61:M61"/>
    <mergeCell ref="F24:H24"/>
    <mergeCell ref="J24:L24"/>
    <mergeCell ref="B25:L25"/>
    <mergeCell ref="A41:A42"/>
    <mergeCell ref="B42:H42"/>
    <mergeCell ref="J42:L42"/>
  </mergeCells>
  <printOptions horizontalCentered="1" verticalCentered="1" gridLines="1"/>
  <pageMargins left="0" right="0" top="0.19685039370078741" bottom="0" header="0" footer="0"/>
  <pageSetup paperSize="9" scale="85" orientation="landscape" verticalDpi="300" r:id="rId1"/>
  <headerFooter alignWithMargins="0"/>
  <rowBreaks count="1" manualBreakCount="1">
    <brk id="57" max="11" man="1"/>
  </rowBreaks>
  <colBreaks count="1" manualBreakCount="1">
    <brk id="14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S666"/>
  <sheetViews>
    <sheetView tabSelected="1" view="pageBreakPreview" topLeftCell="A4" zoomScale="70" zoomScaleNormal="67" zoomScaleSheetLayoutView="70" workbookViewId="0">
      <pane xSplit="1" ySplit="6" topLeftCell="B98" activePane="bottomRight" state="frozen"/>
      <selection activeCell="A4" sqref="A4"/>
      <selection pane="topRight" activeCell="B4" sqref="B4"/>
      <selection pane="bottomLeft" activeCell="A10" sqref="A10"/>
      <selection pane="bottomRight" activeCell="A110" sqref="A110"/>
    </sheetView>
  </sheetViews>
  <sheetFormatPr defaultColWidth="7.25" defaultRowHeight="12" outlineLevelRow="1" x14ac:dyDescent="0.15"/>
  <cols>
    <col min="1" max="1" width="40.25" style="6" customWidth="1"/>
    <col min="2" max="2" width="7.625" style="4" customWidth="1"/>
    <col min="3" max="3" width="9" style="4" customWidth="1"/>
    <col min="4" max="4" width="8.625" style="4" customWidth="1"/>
    <col min="5" max="6" width="8.5" style="4" customWidth="1"/>
    <col min="7" max="7" width="8.125" style="4" customWidth="1"/>
    <col min="8" max="8" width="9" style="4" customWidth="1"/>
    <col min="9" max="9" width="10.375" style="4" customWidth="1"/>
    <col min="10" max="10" width="10.5" style="4" customWidth="1"/>
    <col min="11" max="11" width="10.875" style="4" customWidth="1"/>
    <col min="12" max="12" width="11.375" style="4" customWidth="1"/>
    <col min="13" max="13" width="17.75" style="4" customWidth="1"/>
    <col min="14" max="16" width="7.625" style="4" customWidth="1"/>
    <col min="17" max="22" width="7.75" style="4" customWidth="1"/>
    <col min="23" max="23" width="9" style="4" customWidth="1"/>
    <col min="24" max="24" width="2.125" style="5" customWidth="1"/>
    <col min="25" max="28" width="10.75" style="4" customWidth="1"/>
    <col min="29" max="29" width="10.75" style="6" customWidth="1"/>
    <col min="30" max="34" width="10.5" style="6" customWidth="1"/>
    <col min="35" max="35" width="1.875" style="5" customWidth="1"/>
    <col min="36" max="36" width="10.875" style="6" customWidth="1"/>
    <col min="37" max="37" width="12.5" style="6" customWidth="1"/>
    <col min="38" max="38" width="11.875" style="6" customWidth="1"/>
    <col min="39" max="40" width="10.875" style="6" customWidth="1"/>
    <col min="41" max="45" width="10.5" style="6" customWidth="1"/>
    <col min="46" max="46" width="11" style="6" customWidth="1"/>
    <col min="47" max="16384" width="7.25" style="6"/>
  </cols>
  <sheetData>
    <row r="1" spans="1:45" s="1" customFormat="1" ht="15" hidden="1" customHeight="1" x14ac:dyDescent="0.15">
      <c r="X1" s="2"/>
      <c r="AI1" s="2"/>
    </row>
    <row r="2" spans="1:45" ht="12.75" hidden="1" x14ac:dyDescent="0.15">
      <c r="A2" s="3" t="s">
        <v>0</v>
      </c>
      <c r="AN2" s="6">
        <f>3700*6381/4250</f>
        <v>5555.2235294117645</v>
      </c>
    </row>
    <row r="3" spans="1:45" ht="15" hidden="1" customHeight="1" x14ac:dyDescent="0.15">
      <c r="A3" s="3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9" t="s">
        <v>1</v>
      </c>
      <c r="Z3" s="9"/>
      <c r="AA3" s="9"/>
      <c r="AB3" s="9"/>
      <c r="AC3" s="9"/>
      <c r="AD3" s="9"/>
      <c r="AE3" s="9"/>
      <c r="AF3" s="9"/>
      <c r="AG3" s="9"/>
      <c r="AI3" s="10"/>
      <c r="AJ3" s="9" t="s">
        <v>2</v>
      </c>
      <c r="AK3" s="9"/>
      <c r="AL3" s="9"/>
      <c r="AM3" s="9"/>
      <c r="AN3" s="9"/>
      <c r="AO3" s="9"/>
      <c r="AP3" s="9"/>
      <c r="AQ3" s="9"/>
      <c r="AR3" s="9"/>
      <c r="AS3" s="9"/>
    </row>
    <row r="4" spans="1:45" ht="21" customHeight="1" x14ac:dyDescent="0.15">
      <c r="N4" s="11"/>
      <c r="O4" s="11"/>
      <c r="P4" s="11"/>
      <c r="Q4" s="11"/>
      <c r="R4" s="11"/>
      <c r="S4" s="11"/>
      <c r="T4" s="11"/>
      <c r="U4" s="11"/>
      <c r="V4" s="11"/>
      <c r="W4" s="12"/>
      <c r="X4" s="13"/>
      <c r="AI4" s="14"/>
      <c r="AJ4" s="776" t="s">
        <v>3</v>
      </c>
      <c r="AK4" s="776"/>
      <c r="AL4" s="776"/>
      <c r="AM4" s="776"/>
      <c r="AN4" s="776"/>
      <c r="AO4" s="776"/>
      <c r="AP4" s="776"/>
      <c r="AQ4" s="776"/>
      <c r="AR4" s="776"/>
      <c r="AS4" s="776"/>
    </row>
    <row r="5" spans="1:45" ht="16.149999999999999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776"/>
      <c r="Z5" s="776"/>
      <c r="AA5" s="776"/>
      <c r="AB5" s="776"/>
      <c r="AC5" s="776"/>
      <c r="AD5" s="776"/>
      <c r="AE5" s="776"/>
      <c r="AF5" s="776"/>
      <c r="AG5" s="776"/>
      <c r="AI5" s="14"/>
      <c r="AJ5" s="776" t="s">
        <v>4</v>
      </c>
      <c r="AK5" s="776"/>
      <c r="AL5" s="776"/>
      <c r="AM5" s="776"/>
      <c r="AN5" s="776"/>
      <c r="AO5" s="776"/>
      <c r="AP5" s="776"/>
      <c r="AQ5" s="776"/>
      <c r="AR5" s="776"/>
      <c r="AS5" s="776"/>
    </row>
    <row r="6" spans="1:45" ht="4.1500000000000004" customHeight="1" x14ac:dyDescent="0.15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6"/>
      <c r="Y6" s="15"/>
      <c r="Z6" s="17"/>
      <c r="AA6" s="9"/>
      <c r="AB6" s="9"/>
      <c r="AC6" s="9"/>
      <c r="AD6" s="9"/>
      <c r="AE6" s="9"/>
      <c r="AF6" s="9"/>
      <c r="AG6" s="9"/>
      <c r="AI6" s="10"/>
      <c r="AJ6" s="18"/>
      <c r="AK6" s="18"/>
      <c r="AL6" s="18"/>
      <c r="AM6" s="18"/>
      <c r="AN6" s="18"/>
      <c r="AO6" s="19"/>
      <c r="AP6" s="19"/>
      <c r="AQ6" s="19"/>
      <c r="AR6" s="19"/>
      <c r="AS6" s="19"/>
    </row>
    <row r="7" spans="1:45" ht="63.6" customHeight="1" x14ac:dyDescent="0.15">
      <c r="A7" s="777" t="s">
        <v>5</v>
      </c>
      <c r="B7" s="777"/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AC7" s="4"/>
      <c r="AD7" s="4"/>
      <c r="AE7" s="4"/>
      <c r="AF7" s="4"/>
      <c r="AG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29.45" customHeight="1" x14ac:dyDescent="0.15">
      <c r="A8" s="20" t="s">
        <v>6</v>
      </c>
      <c r="B8" s="21">
        <v>2008</v>
      </c>
      <c r="C8" s="22">
        <v>2009</v>
      </c>
      <c r="D8" s="22">
        <v>2010</v>
      </c>
      <c r="E8" s="22">
        <v>2011</v>
      </c>
      <c r="F8" s="22">
        <v>2012</v>
      </c>
      <c r="G8" s="22">
        <v>2013</v>
      </c>
      <c r="H8" s="23">
        <v>2014</v>
      </c>
      <c r="I8" s="22">
        <v>2015</v>
      </c>
      <c r="J8" s="24">
        <v>2016</v>
      </c>
      <c r="K8" s="22">
        <v>2017</v>
      </c>
      <c r="L8" s="21">
        <v>2018</v>
      </c>
      <c r="M8" s="22">
        <v>2019</v>
      </c>
      <c r="AC8" s="4"/>
      <c r="AD8" s="4"/>
      <c r="AE8" s="4"/>
      <c r="AF8" s="4"/>
      <c r="AG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9.899999999999999" customHeight="1" x14ac:dyDescent="0.15">
      <c r="A9" s="25" t="s">
        <v>7</v>
      </c>
      <c r="B9" s="778" t="s">
        <v>8</v>
      </c>
      <c r="C9" s="779"/>
      <c r="D9" s="779"/>
      <c r="E9" s="779"/>
      <c r="F9" s="779"/>
      <c r="G9" s="779"/>
      <c r="H9" s="779"/>
      <c r="I9" s="26" t="s">
        <v>9</v>
      </c>
      <c r="J9" s="27" t="s">
        <v>9</v>
      </c>
      <c r="K9" s="778" t="s">
        <v>10</v>
      </c>
      <c r="L9" s="779"/>
      <c r="M9" s="779"/>
      <c r="AC9" s="4"/>
      <c r="AD9" s="4"/>
      <c r="AE9" s="4"/>
      <c r="AF9" s="4"/>
      <c r="AG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49.5" x14ac:dyDescent="0.15">
      <c r="A10" s="28" t="s">
        <v>11</v>
      </c>
      <c r="B10" s="29"/>
      <c r="C10" s="29"/>
      <c r="D10" s="29"/>
      <c r="E10" s="29"/>
      <c r="F10" s="29"/>
      <c r="G10" s="29"/>
      <c r="H10" s="29"/>
      <c r="I10" s="30"/>
      <c r="J10" s="29"/>
      <c r="K10" s="30"/>
      <c r="L10" s="31"/>
      <c r="M10" s="31"/>
      <c r="AC10" s="4"/>
      <c r="AD10" s="4"/>
      <c r="AE10" s="4"/>
      <c r="AF10" s="4"/>
      <c r="AG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8.75" x14ac:dyDescent="0.15">
      <c r="A11" s="32" t="s">
        <v>12</v>
      </c>
      <c r="B11" s="33">
        <f t="shared" ref="B11:L11" si="0">B119</f>
        <v>118.58824545880202</v>
      </c>
      <c r="C11" s="33">
        <f t="shared" si="0"/>
        <v>122.6157192751957</v>
      </c>
      <c r="D11" s="33">
        <f t="shared" si="0"/>
        <v>114.14369011252356</v>
      </c>
      <c r="E11" s="33">
        <f t="shared" si="0"/>
        <v>111.46422834118927</v>
      </c>
      <c r="F11" s="33">
        <f t="shared" si="0"/>
        <v>101.42101631019209</v>
      </c>
      <c r="G11" s="33">
        <f t="shared" si="0"/>
        <v>110.53269848897564</v>
      </c>
      <c r="H11" s="33">
        <f t="shared" si="0"/>
        <v>105.39586182034726</v>
      </c>
      <c r="I11" s="34">
        <f t="shared" si="0"/>
        <v>105.36151117166841</v>
      </c>
      <c r="J11" s="35">
        <f t="shared" si="0"/>
        <v>107.69753870585488</v>
      </c>
      <c r="K11" s="36">
        <f t="shared" si="0"/>
        <v>106.00428953694583</v>
      </c>
      <c r="L11" s="37">
        <f t="shared" si="0"/>
        <v>105.11588126643969</v>
      </c>
      <c r="M11" s="37">
        <f>'[2]df13-18-б'!MS11*100</f>
        <v>104.73319576001703</v>
      </c>
      <c r="AC11" s="4"/>
      <c r="AD11" s="4"/>
      <c r="AE11" s="4"/>
      <c r="AF11" s="4"/>
      <c r="AG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8.75" x14ac:dyDescent="0.15">
      <c r="A12" s="38" t="s">
        <v>13</v>
      </c>
      <c r="B12" s="39">
        <f t="shared" ref="B12:L12" si="1">B169</f>
        <v>119.1161414691281</v>
      </c>
      <c r="C12" s="39">
        <f t="shared" si="1"/>
        <v>120.05740497773429</v>
      </c>
      <c r="D12" s="39">
        <f t="shared" si="1"/>
        <v>116.01149916442179</v>
      </c>
      <c r="E12" s="39">
        <f t="shared" si="1"/>
        <v>113.38123541211856</v>
      </c>
      <c r="F12" s="39">
        <f t="shared" si="1"/>
        <v>100.79939269435963</v>
      </c>
      <c r="G12" s="39">
        <f t="shared" si="1"/>
        <v>109.92302408016886</v>
      </c>
      <c r="H12" s="39">
        <f t="shared" si="1"/>
        <v>106.15428495953867</v>
      </c>
      <c r="I12" s="40">
        <f t="shared" si="1"/>
        <v>105.37040214962899</v>
      </c>
      <c r="J12" s="41">
        <f t="shared" si="1"/>
        <v>107.48702430431382</v>
      </c>
      <c r="K12" s="42">
        <f t="shared" si="1"/>
        <v>106.07574870398682</v>
      </c>
      <c r="L12" s="43">
        <f t="shared" si="1"/>
        <v>105.1031824180981</v>
      </c>
      <c r="M12" s="43">
        <f>'[2]df13-18-б'!DV11*100</f>
        <v>104.7041268460289</v>
      </c>
      <c r="AC12" s="4"/>
      <c r="AD12" s="4"/>
      <c r="AE12" s="4"/>
      <c r="AF12" s="4"/>
      <c r="AG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29.45" customHeight="1" x14ac:dyDescent="0.2">
      <c r="A13" s="44" t="s">
        <v>14</v>
      </c>
      <c r="B13" s="45"/>
      <c r="C13" s="45"/>
      <c r="D13" s="45"/>
      <c r="E13" s="45"/>
      <c r="F13" s="45"/>
      <c r="G13" s="45"/>
      <c r="H13" s="45"/>
      <c r="I13" s="46"/>
      <c r="J13" s="47"/>
      <c r="K13" s="48"/>
      <c r="L13" s="49"/>
      <c r="M13" s="49"/>
      <c r="AC13" s="4"/>
      <c r="AD13" s="4"/>
      <c r="AE13" s="4"/>
      <c r="AF13" s="4"/>
      <c r="AG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8.75" x14ac:dyDescent="0.15">
      <c r="A14" s="32" t="s">
        <v>15</v>
      </c>
      <c r="B14" s="33">
        <f t="shared" ref="B14:L14" si="2">B120</f>
        <v>116.38412711241098</v>
      </c>
      <c r="C14" s="33">
        <f t="shared" si="2"/>
        <v>97.041259382620254</v>
      </c>
      <c r="D14" s="33">
        <f t="shared" si="2"/>
        <v>118.68163389236437</v>
      </c>
      <c r="E14" s="33">
        <f t="shared" si="2"/>
        <v>125.94372892692864</v>
      </c>
      <c r="F14" s="33">
        <f t="shared" si="2"/>
        <v>109.79600441877042</v>
      </c>
      <c r="G14" s="33">
        <f t="shared" si="2"/>
        <v>105.86610616520804</v>
      </c>
      <c r="H14" s="33">
        <f t="shared" si="2"/>
        <v>104.55059734899234</v>
      </c>
      <c r="I14" s="34">
        <f t="shared" si="2"/>
        <v>110.85745783600034</v>
      </c>
      <c r="J14" s="35">
        <f t="shared" si="2"/>
        <v>94.320681736007188</v>
      </c>
      <c r="K14" s="36">
        <f t="shared" si="2"/>
        <v>102.09493954512379</v>
      </c>
      <c r="L14" s="37">
        <f t="shared" si="2"/>
        <v>101.32543944946772</v>
      </c>
      <c r="M14" s="37">
        <f>'[2]df13-18-б'!MS12*100</f>
        <v>100.71731225332631</v>
      </c>
      <c r="AC14" s="4"/>
      <c r="AD14" s="4"/>
      <c r="AE14" s="4"/>
      <c r="AF14" s="4"/>
      <c r="AG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8.75" x14ac:dyDescent="0.15">
      <c r="A15" s="38" t="s">
        <v>16</v>
      </c>
      <c r="B15" s="39">
        <f t="shared" ref="B15:L15" si="3">B170</f>
        <v>124.18395724892</v>
      </c>
      <c r="C15" s="39">
        <f t="shared" si="3"/>
        <v>80.224545727681473</v>
      </c>
      <c r="D15" s="39">
        <f t="shared" si="3"/>
        <v>117.44607669999516</v>
      </c>
      <c r="E15" s="39">
        <f t="shared" si="3"/>
        <v>131.72484418732176</v>
      </c>
      <c r="F15" s="39">
        <f t="shared" si="3"/>
        <v>120.9602615657255</v>
      </c>
      <c r="G15" s="39">
        <f t="shared" si="3"/>
        <v>105.83259429409924</v>
      </c>
      <c r="H15" s="39">
        <f t="shared" si="3"/>
        <v>105.1332507195842</v>
      </c>
      <c r="I15" s="40">
        <f t="shared" si="3"/>
        <v>109.41368983541506</v>
      </c>
      <c r="J15" s="41">
        <f t="shared" si="3"/>
        <v>102.07487180301857</v>
      </c>
      <c r="K15" s="42">
        <f t="shared" si="3"/>
        <v>102.76999529239343</v>
      </c>
      <c r="L15" s="43">
        <f t="shared" si="3"/>
        <v>101.27166187515174</v>
      </c>
      <c r="M15" s="43">
        <f>'[2]df13-18-б'!DV12*100</f>
        <v>100.22356576703419</v>
      </c>
      <c r="AC15" s="4"/>
      <c r="AD15" s="4"/>
      <c r="AE15" s="4"/>
      <c r="AF15" s="4"/>
      <c r="AG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6.5" x14ac:dyDescent="0.15">
      <c r="A16" s="50" t="s">
        <v>17</v>
      </c>
      <c r="B16" s="29"/>
      <c r="C16" s="29"/>
      <c r="D16" s="29"/>
      <c r="E16" s="29"/>
      <c r="F16" s="29"/>
      <c r="G16" s="29"/>
      <c r="H16" s="29"/>
      <c r="I16" s="30"/>
      <c r="J16" s="51"/>
      <c r="K16" s="52"/>
      <c r="L16" s="53"/>
      <c r="M16" s="53"/>
      <c r="AC16" s="4"/>
      <c r="AD16" s="4"/>
      <c r="AE16" s="4"/>
      <c r="AF16" s="4"/>
      <c r="AG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8.75" x14ac:dyDescent="0.15">
      <c r="A17" s="32" t="s">
        <v>15</v>
      </c>
      <c r="B17" s="33">
        <f t="shared" ref="B17:L17" si="4">B121</f>
        <v>116.15586408065978</v>
      </c>
      <c r="C17" s="33">
        <f t="shared" si="4"/>
        <v>78.718629736395627</v>
      </c>
      <c r="D17" s="33">
        <f t="shared" si="4"/>
        <v>116.776826630538</v>
      </c>
      <c r="E17" s="33">
        <f t="shared" si="4"/>
        <v>126.05761499215113</v>
      </c>
      <c r="F17" s="33">
        <f t="shared" si="4"/>
        <v>110.83821682404702</v>
      </c>
      <c r="G17" s="33">
        <f t="shared" si="4"/>
        <v>106.61375605381626</v>
      </c>
      <c r="H17" s="33">
        <f t="shared" si="4"/>
        <v>104.52938927769451</v>
      </c>
      <c r="I17" s="34">
        <f t="shared" si="4"/>
        <v>110.69625155422666</v>
      </c>
      <c r="J17" s="35">
        <f t="shared" si="4"/>
        <v>91.949586820680011</v>
      </c>
      <c r="K17" s="36">
        <f t="shared" si="4"/>
        <v>101.41312842023143</v>
      </c>
      <c r="L17" s="37">
        <f t="shared" si="4"/>
        <v>100.86050323125531</v>
      </c>
      <c r="M17" s="37">
        <f>'[2]df13-18-б'!MS13*100</f>
        <v>100.19506617332625</v>
      </c>
      <c r="AC17" s="4"/>
      <c r="AD17" s="4"/>
      <c r="AE17" s="4"/>
      <c r="AF17" s="4"/>
      <c r="AG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18.75" x14ac:dyDescent="0.15">
      <c r="A18" s="38" t="s">
        <v>16</v>
      </c>
      <c r="B18" s="39">
        <f t="shared" ref="B18:L18" si="5">B171</f>
        <v>125.43175346188764</v>
      </c>
      <c r="C18" s="39">
        <f t="shared" si="5"/>
        <v>80.061946480751118</v>
      </c>
      <c r="D18" s="39">
        <f t="shared" si="5"/>
        <v>118.33677048246381</v>
      </c>
      <c r="E18" s="39">
        <f t="shared" si="5"/>
        <v>132.80098425364434</v>
      </c>
      <c r="F18" s="39">
        <f t="shared" si="5"/>
        <v>123.66108392080632</v>
      </c>
      <c r="G18" s="39">
        <f t="shared" si="5"/>
        <v>105.87655451670959</v>
      </c>
      <c r="H18" s="39">
        <f t="shared" si="5"/>
        <v>106.03265573204041</v>
      </c>
      <c r="I18" s="40">
        <f t="shared" si="5"/>
        <v>109.03952172664309</v>
      </c>
      <c r="J18" s="41">
        <f t="shared" si="5"/>
        <v>98.051627440786092</v>
      </c>
      <c r="K18" s="42">
        <f t="shared" si="5"/>
        <v>101.55565824946694</v>
      </c>
      <c r="L18" s="43">
        <f t="shared" si="5"/>
        <v>100.73862703665925</v>
      </c>
      <c r="M18" s="43">
        <f>'[2]df13-18-б'!DV13*100</f>
        <v>99.707043452274775</v>
      </c>
      <c r="AC18" s="4"/>
      <c r="AD18" s="4"/>
      <c r="AE18" s="4"/>
      <c r="AF18" s="4"/>
      <c r="AG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33" x14ac:dyDescent="0.15">
      <c r="A19" s="50" t="s">
        <v>18</v>
      </c>
      <c r="B19" s="29"/>
      <c r="C19" s="29"/>
      <c r="D19" s="29"/>
      <c r="E19" s="29"/>
      <c r="F19" s="29"/>
      <c r="G19" s="29"/>
      <c r="H19" s="29"/>
      <c r="I19" s="30"/>
      <c r="J19" s="51"/>
      <c r="K19" s="52"/>
      <c r="L19" s="53"/>
      <c r="M19" s="53"/>
      <c r="AC19" s="4"/>
      <c r="AD19" s="4"/>
      <c r="AE19" s="4"/>
      <c r="AF19" s="4"/>
      <c r="AG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18.75" x14ac:dyDescent="0.15">
      <c r="A20" s="32" t="s">
        <v>15</v>
      </c>
      <c r="B20" s="33">
        <f t="shared" ref="B20:L20" si="6">B123</f>
        <v>113.32371993955354</v>
      </c>
      <c r="C20" s="33">
        <f t="shared" si="6"/>
        <v>99.38276162983037</v>
      </c>
      <c r="D20" s="33">
        <f t="shared" si="6"/>
        <v>115.65857861357614</v>
      </c>
      <c r="E20" s="33">
        <f t="shared" si="6"/>
        <v>126.12407672562118</v>
      </c>
      <c r="F20" s="33">
        <f t="shared" si="6"/>
        <v>112.50153873473781</v>
      </c>
      <c r="G20" s="33">
        <f t="shared" si="6"/>
        <v>107.64727524091336</v>
      </c>
      <c r="H20" s="33">
        <f t="shared" si="6"/>
        <v>104.89295316319229</v>
      </c>
      <c r="I20" s="34">
        <f t="shared" si="6"/>
        <v>109.98999544087422</v>
      </c>
      <c r="J20" s="35">
        <f t="shared" si="6"/>
        <v>91.292350460932298</v>
      </c>
      <c r="K20" s="36">
        <f t="shared" si="6"/>
        <v>100.9990348445569</v>
      </c>
      <c r="L20" s="37">
        <f t="shared" si="6"/>
        <v>99.968066431045798</v>
      </c>
      <c r="M20" s="37">
        <f>'[2]df13-18-б'!MS14*100</f>
        <v>98.831787493240085</v>
      </c>
      <c r="AC20" s="4"/>
      <c r="AD20" s="4"/>
      <c r="AE20" s="4"/>
      <c r="AF20" s="4"/>
      <c r="AG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ht="18.75" x14ac:dyDescent="0.15">
      <c r="A21" s="38" t="s">
        <v>16</v>
      </c>
      <c r="B21" s="39">
        <f t="shared" ref="B21:L21" si="7">B173</f>
        <v>124.09287408825898</v>
      </c>
      <c r="C21" s="39">
        <f t="shared" si="7"/>
        <v>83.332444844090489</v>
      </c>
      <c r="D21" s="39">
        <f t="shared" si="7"/>
        <v>115.65820409870385</v>
      </c>
      <c r="E21" s="39">
        <f t="shared" si="7"/>
        <v>130.40069079521444</v>
      </c>
      <c r="F21" s="39">
        <f t="shared" si="7"/>
        <v>127.14217901808034</v>
      </c>
      <c r="G21" s="39">
        <f t="shared" si="7"/>
        <v>107.18866193892282</v>
      </c>
      <c r="H21" s="39">
        <f t="shared" si="7"/>
        <v>108.97974045688525</v>
      </c>
      <c r="I21" s="40">
        <f t="shared" si="7"/>
        <v>108.9378411826309</v>
      </c>
      <c r="J21" s="41">
        <f t="shared" si="7"/>
        <v>97.37072222543712</v>
      </c>
      <c r="K21" s="42">
        <f t="shared" si="7"/>
        <v>100.89169760873082</v>
      </c>
      <c r="L21" s="43">
        <f t="shared" si="7"/>
        <v>99.748265014839859</v>
      </c>
      <c r="M21" s="43">
        <f>'[2]df13-18-б'!DV14*100</f>
        <v>98.504830249796697</v>
      </c>
      <c r="AC21" s="4"/>
      <c r="AD21" s="4"/>
      <c r="AE21" s="4"/>
      <c r="AF21" s="4"/>
      <c r="AG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42.6" hidden="1" customHeight="1" outlineLevel="1" x14ac:dyDescent="0.15">
      <c r="A22" s="54" t="s">
        <v>19</v>
      </c>
      <c r="B22" s="39"/>
      <c r="C22" s="39"/>
      <c r="D22" s="39"/>
      <c r="E22" s="39"/>
      <c r="F22" s="39"/>
      <c r="G22" s="39"/>
      <c r="H22" s="39"/>
      <c r="I22" s="55">
        <f>'[2]df13-18-б'!IA15*100</f>
        <v>87.746025586853008</v>
      </c>
      <c r="J22" s="56">
        <f>'[2]df13-18-б'!JK15*100</f>
        <v>79.970589868771796</v>
      </c>
      <c r="K22" s="57">
        <f>'[2]df13-18-б'!LA15*100</f>
        <v>102.2737771363843</v>
      </c>
      <c r="L22" s="58">
        <f>'[2]df13-18-б'!LW15*100</f>
        <v>100.49230307770686</v>
      </c>
      <c r="M22" s="58">
        <f>'[2]df13-18-б'!DV15*100</f>
        <v>0</v>
      </c>
      <c r="AC22" s="4"/>
      <c r="AD22" s="4"/>
      <c r="AE22" s="4"/>
      <c r="AF22" s="4"/>
      <c r="AG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34.5" hidden="1" outlineLevel="1" x14ac:dyDescent="0.15">
      <c r="A23" s="59" t="s">
        <v>20</v>
      </c>
      <c r="B23" s="39"/>
      <c r="C23" s="39"/>
      <c r="D23" s="39"/>
      <c r="E23" s="39"/>
      <c r="F23" s="39"/>
      <c r="G23" s="39"/>
      <c r="H23" s="39"/>
      <c r="I23" s="60">
        <f>'[2]df13-18-б'!IA16*100</f>
        <v>80.559556471427214</v>
      </c>
      <c r="J23" s="41">
        <f>'[2]df13-18-б'!JK16*100</f>
        <v>94.862656641872434</v>
      </c>
      <c r="K23" s="42">
        <f>'[2]df13-18-б'!LA16*100</f>
        <v>102.40638845634543</v>
      </c>
      <c r="L23" s="43">
        <f>'[2]df13-18-б'!LW16*100</f>
        <v>100.80660880864866</v>
      </c>
      <c r="M23" s="43">
        <f>'[2]df13-18-б'!DV16*100</f>
        <v>0</v>
      </c>
      <c r="AC23" s="4"/>
      <c r="AD23" s="4"/>
      <c r="AE23" s="4"/>
      <c r="AF23" s="4"/>
      <c r="AG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6.5" collapsed="1" x14ac:dyDescent="0.15">
      <c r="A24" s="50" t="s">
        <v>21</v>
      </c>
      <c r="B24" s="29"/>
      <c r="C24" s="29"/>
      <c r="D24" s="29"/>
      <c r="E24" s="29"/>
      <c r="F24" s="29"/>
      <c r="G24" s="29"/>
      <c r="H24" s="29"/>
      <c r="I24" s="30"/>
      <c r="J24" s="51"/>
      <c r="K24" s="52"/>
      <c r="L24" s="53"/>
      <c r="M24" s="53"/>
      <c r="AC24" s="4"/>
      <c r="AD24" s="4"/>
      <c r="AE24" s="4"/>
      <c r="AF24" s="4"/>
      <c r="AG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8.75" x14ac:dyDescent="0.15">
      <c r="A25" s="32" t="s">
        <v>15</v>
      </c>
      <c r="B25" s="33">
        <f t="shared" ref="B25:L25" si="8">B124</f>
        <v>109.88499152595057</v>
      </c>
      <c r="C25" s="33">
        <f t="shared" si="8"/>
        <v>97.236954596314078</v>
      </c>
      <c r="D25" s="33">
        <f t="shared" si="8"/>
        <v>115.99575932288776</v>
      </c>
      <c r="E25" s="33">
        <f t="shared" si="8"/>
        <v>127.81065649045861</v>
      </c>
      <c r="F25" s="33">
        <f t="shared" si="8"/>
        <v>108.15619207911192</v>
      </c>
      <c r="G25" s="33">
        <f t="shared" si="8"/>
        <v>105.89011313766517</v>
      </c>
      <c r="H25" s="33">
        <f t="shared" si="8"/>
        <v>106.72767818807094</v>
      </c>
      <c r="I25" s="34">
        <f t="shared" si="8"/>
        <v>110.10061203688413</v>
      </c>
      <c r="J25" s="35">
        <f t="shared" si="8"/>
        <v>92.825048976860273</v>
      </c>
      <c r="K25" s="36">
        <f t="shared" si="8"/>
        <v>101.03957051730788</v>
      </c>
      <c r="L25" s="37">
        <f t="shared" si="8"/>
        <v>99.627203086871191</v>
      </c>
      <c r="M25" s="37">
        <f>'[2]df13-18-б'!MS17*100</f>
        <v>98.313548842804693</v>
      </c>
      <c r="AC25" s="4"/>
      <c r="AD25" s="4"/>
      <c r="AE25" s="4"/>
      <c r="AF25" s="4"/>
      <c r="AG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8.75" x14ac:dyDescent="0.15">
      <c r="A26" s="38" t="s">
        <v>16</v>
      </c>
      <c r="B26" s="39">
        <f t="shared" ref="B26:L26" si="9">B174</f>
        <v>123.74461886997028</v>
      </c>
      <c r="C26" s="39">
        <f t="shared" si="9"/>
        <v>79.630337273159356</v>
      </c>
      <c r="D26" s="39">
        <f t="shared" si="9"/>
        <v>122.52407293056878</v>
      </c>
      <c r="E26" s="39">
        <f t="shared" si="9"/>
        <v>133.10956085958944</v>
      </c>
      <c r="F26" s="39">
        <f t="shared" si="9"/>
        <v>120.28711914095665</v>
      </c>
      <c r="G26" s="39">
        <f t="shared" si="9"/>
        <v>100.77678666629272</v>
      </c>
      <c r="H26" s="39">
        <f t="shared" si="9"/>
        <v>109.65348338128904</v>
      </c>
      <c r="I26" s="40">
        <f t="shared" si="9"/>
        <v>109.89529488901724</v>
      </c>
      <c r="J26" s="41">
        <f t="shared" si="9"/>
        <v>94.435184660570457</v>
      </c>
      <c r="K26" s="42">
        <f t="shared" si="9"/>
        <v>101.26870707597311</v>
      </c>
      <c r="L26" s="43">
        <f t="shared" si="9"/>
        <v>99.327239624960697</v>
      </c>
      <c r="M26" s="43">
        <f>'[2]df13-18-б'!DV17*100</f>
        <v>97.875152030905937</v>
      </c>
      <c r="AC26" s="4"/>
      <c r="AD26" s="4"/>
      <c r="AE26" s="4"/>
      <c r="AF26" s="4"/>
      <c r="AG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8.75" hidden="1" outlineLevel="1" x14ac:dyDescent="0.15">
      <c r="A27" s="61" t="s">
        <v>22</v>
      </c>
      <c r="B27" s="62"/>
      <c r="C27" s="62"/>
      <c r="D27" s="62"/>
      <c r="E27" s="62"/>
      <c r="F27" s="62"/>
      <c r="G27" s="62"/>
      <c r="H27" s="62"/>
      <c r="I27" s="55">
        <f>'[2]df13-18-б'!IA20*100</f>
        <v>82.394700782470665</v>
      </c>
      <c r="J27" s="56">
        <f>'[2]df13-18-б'!JK20*100</f>
        <v>71.660786491695731</v>
      </c>
      <c r="K27" s="57">
        <f>'[2]df13-18-б'!LA20*100</f>
        <v>100.56503618184574</v>
      </c>
      <c r="L27" s="58">
        <f>'[2]df13-18-б'!LW20*100</f>
        <v>98.389737436942482</v>
      </c>
      <c r="M27" s="58"/>
      <c r="AC27" s="4"/>
      <c r="AD27" s="4"/>
      <c r="AE27" s="4"/>
      <c r="AF27" s="4"/>
      <c r="AG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66" customFormat="1" ht="34.5" hidden="1" outlineLevel="1" x14ac:dyDescent="0.15">
      <c r="A28" s="59" t="s">
        <v>23</v>
      </c>
      <c r="B28" s="63"/>
      <c r="C28" s="63"/>
      <c r="D28" s="63"/>
      <c r="E28" s="63"/>
      <c r="F28" s="63"/>
      <c r="G28" s="63"/>
      <c r="H28" s="63"/>
      <c r="I28" s="60">
        <f>'[2]df13-18-б'!IA21*100</f>
        <v>74.749445589284008</v>
      </c>
      <c r="J28" s="41">
        <f>'[2]df13-18-б'!JK21*100</f>
        <v>95.178320802340536</v>
      </c>
      <c r="K28" s="42">
        <f>'[2]df13-18-б'!LA21*100</f>
        <v>100.60798557043178</v>
      </c>
      <c r="L28" s="43">
        <f>'[2]df13-18-б'!LW21*100</f>
        <v>99.83326101081083</v>
      </c>
      <c r="M28" s="4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64"/>
      <c r="Z28" s="64"/>
      <c r="AA28" s="64"/>
      <c r="AB28" s="64"/>
      <c r="AC28" s="64"/>
      <c r="AD28" s="64"/>
      <c r="AE28" s="64"/>
      <c r="AF28" s="64"/>
      <c r="AG28" s="64"/>
      <c r="AI28" s="65"/>
      <c r="AJ28" s="64"/>
      <c r="AK28" s="64"/>
      <c r="AL28" s="64"/>
      <c r="AM28" s="64"/>
      <c r="AN28" s="64"/>
      <c r="AO28" s="64"/>
      <c r="AP28" s="64"/>
      <c r="AQ28" s="64"/>
      <c r="AR28" s="64"/>
      <c r="AS28" s="64"/>
    </row>
    <row r="29" spans="1:45" ht="33" collapsed="1" x14ac:dyDescent="0.15">
      <c r="A29" s="50" t="s">
        <v>24</v>
      </c>
      <c r="B29" s="29"/>
      <c r="C29" s="29"/>
      <c r="D29" s="29"/>
      <c r="E29" s="29"/>
      <c r="F29" s="29"/>
      <c r="G29" s="29"/>
      <c r="H29" s="29"/>
      <c r="I29" s="30"/>
      <c r="J29" s="51"/>
      <c r="K29" s="52"/>
      <c r="L29" s="53"/>
      <c r="M29" s="53"/>
      <c r="AC29" s="4"/>
      <c r="AD29" s="4"/>
      <c r="AE29" s="4"/>
      <c r="AF29" s="4"/>
      <c r="AG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8.75" x14ac:dyDescent="0.15">
      <c r="A30" s="32" t="s">
        <v>15</v>
      </c>
      <c r="B30" s="33">
        <f t="shared" ref="B30:L30" si="10">B125</f>
        <v>155.15496333980204</v>
      </c>
      <c r="C30" s="33">
        <f t="shared" si="10"/>
        <v>79.338923300223783</v>
      </c>
      <c r="D30" s="33">
        <f t="shared" si="10"/>
        <v>126.95260577800404</v>
      </c>
      <c r="E30" s="33">
        <f t="shared" si="10"/>
        <v>123.28251058362267</v>
      </c>
      <c r="F30" s="33">
        <f t="shared" si="10"/>
        <v>95.602835140990408</v>
      </c>
      <c r="G30" s="33">
        <f t="shared" si="10"/>
        <v>93.075918530538715</v>
      </c>
      <c r="H30" s="33">
        <f t="shared" si="10"/>
        <v>99.347808858405301</v>
      </c>
      <c r="I30" s="34">
        <f t="shared" si="10"/>
        <v>120.96051401216737</v>
      </c>
      <c r="J30" s="35">
        <f t="shared" si="10"/>
        <v>100.05482054096737</v>
      </c>
      <c r="K30" s="36">
        <f t="shared" si="10"/>
        <v>105.67478140988857</v>
      </c>
      <c r="L30" s="37">
        <f t="shared" si="10"/>
        <v>110.34998842972597</v>
      </c>
      <c r="M30" s="37">
        <f>'[2]df13-18-б'!MS23*100</f>
        <v>113.06796348937287</v>
      </c>
      <c r="AC30" s="4"/>
      <c r="AD30" s="4"/>
      <c r="AE30" s="4"/>
      <c r="AF30" s="4"/>
      <c r="AG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8.75" x14ac:dyDescent="0.15">
      <c r="A31" s="38" t="s">
        <v>16</v>
      </c>
      <c r="B31" s="39">
        <f t="shared" ref="B31:L31" si="11">B175</f>
        <v>169.87226485603057</v>
      </c>
      <c r="C31" s="39">
        <f t="shared" si="11"/>
        <v>74.464918327786464</v>
      </c>
      <c r="D31" s="39">
        <f t="shared" si="11"/>
        <v>134.47094374229394</v>
      </c>
      <c r="E31" s="39">
        <f t="shared" si="11"/>
        <v>137.5877086146173</v>
      </c>
      <c r="F31" s="39">
        <f t="shared" si="11"/>
        <v>92.514667466412305</v>
      </c>
      <c r="G31" s="39">
        <f t="shared" si="11"/>
        <v>90.008485974538658</v>
      </c>
      <c r="H31" s="39">
        <f t="shared" si="11"/>
        <v>99.368921726583153</v>
      </c>
      <c r="I31" s="40">
        <f t="shared" si="11"/>
        <v>115.90844386135117</v>
      </c>
      <c r="J31" s="41">
        <f t="shared" si="11"/>
        <v>102.819739223038</v>
      </c>
      <c r="K31" s="42">
        <f t="shared" si="11"/>
        <v>106.65502858545324</v>
      </c>
      <c r="L31" s="43">
        <f t="shared" si="11"/>
        <v>112.19886330719243</v>
      </c>
      <c r="M31" s="43">
        <f>'[2]df13-18-б'!DV23*100</f>
        <v>116.52708014254583</v>
      </c>
      <c r="AC31" s="4"/>
      <c r="AD31" s="4"/>
      <c r="AE31" s="4"/>
      <c r="AF31" s="4"/>
      <c r="AG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8.75" x14ac:dyDescent="0.2">
      <c r="A32" s="67" t="s">
        <v>25</v>
      </c>
      <c r="B32" s="68"/>
      <c r="C32" s="68"/>
      <c r="D32" s="68"/>
      <c r="E32" s="68"/>
      <c r="F32" s="68"/>
      <c r="G32" s="68"/>
      <c r="H32" s="68"/>
      <c r="I32" s="69"/>
      <c r="J32" s="70"/>
      <c r="K32" s="71"/>
      <c r="L32" s="72"/>
      <c r="M32" s="72"/>
      <c r="AC32" s="4"/>
      <c r="AD32" s="4"/>
      <c r="AE32" s="4"/>
      <c r="AF32" s="4"/>
      <c r="AG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8.75" x14ac:dyDescent="0.15">
      <c r="A33" s="38" t="s">
        <v>16</v>
      </c>
      <c r="B33" s="39">
        <f t="shared" ref="B33:L33" si="12">B176</f>
        <v>130.5830159730159</v>
      </c>
      <c r="C33" s="39">
        <f t="shared" si="12"/>
        <v>103.02640044548102</v>
      </c>
      <c r="D33" s="39">
        <f t="shared" si="12"/>
        <v>105.82852955478366</v>
      </c>
      <c r="E33" s="39">
        <f t="shared" si="12"/>
        <v>131.09600151235102</v>
      </c>
      <c r="F33" s="39">
        <f t="shared" si="12"/>
        <v>110.59122989564978</v>
      </c>
      <c r="G33" s="39">
        <f t="shared" si="12"/>
        <v>106.64752246267371</v>
      </c>
      <c r="H33" s="39">
        <f t="shared" si="12"/>
        <v>104.46545034838184</v>
      </c>
      <c r="I33" s="40">
        <f t="shared" si="12"/>
        <v>100.19288522668894</v>
      </c>
      <c r="J33" s="41">
        <f t="shared" si="12"/>
        <v>100.3444212477328</v>
      </c>
      <c r="K33" s="42">
        <f t="shared" si="12"/>
        <v>106.90436550456933</v>
      </c>
      <c r="L33" s="43">
        <f t="shared" si="12"/>
        <v>104.23414490951536</v>
      </c>
      <c r="M33" s="43">
        <f>'[2]df13-18-б'!DV23*100</f>
        <v>116.52708014254583</v>
      </c>
      <c r="AC33" s="4"/>
      <c r="AD33" s="4"/>
      <c r="AE33" s="4"/>
      <c r="AF33" s="4"/>
      <c r="AG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6.5" x14ac:dyDescent="0.15">
      <c r="A34" s="50" t="s">
        <v>26</v>
      </c>
      <c r="B34" s="29"/>
      <c r="C34" s="29"/>
      <c r="D34" s="29"/>
      <c r="E34" s="29"/>
      <c r="F34" s="29"/>
      <c r="G34" s="29"/>
      <c r="H34" s="29"/>
      <c r="I34" s="30"/>
      <c r="J34" s="51"/>
      <c r="K34" s="52"/>
      <c r="L34" s="53"/>
      <c r="M34" s="53"/>
      <c r="AC34" s="4"/>
      <c r="AD34" s="4"/>
      <c r="AE34" s="4"/>
      <c r="AF34" s="4"/>
      <c r="AG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8.75" x14ac:dyDescent="0.15">
      <c r="A35" s="32" t="s">
        <v>15</v>
      </c>
      <c r="B35" s="33">
        <f t="shared" ref="B35:L35" si="13">B128</f>
        <v>120.40543976000623</v>
      </c>
      <c r="C35" s="33">
        <f t="shared" si="13"/>
        <v>93.132347221273122</v>
      </c>
      <c r="D35" s="33">
        <f t="shared" si="13"/>
        <v>135.68027604293934</v>
      </c>
      <c r="E35" s="33">
        <f t="shared" si="13"/>
        <v>124.75737265997311</v>
      </c>
      <c r="F35" s="33">
        <f t="shared" si="13"/>
        <v>102.51431646584273</v>
      </c>
      <c r="G35" s="33">
        <f t="shared" si="13"/>
        <v>100.24225231659447</v>
      </c>
      <c r="H35" s="33">
        <f t="shared" si="13"/>
        <v>104.79008458629487</v>
      </c>
      <c r="I35" s="34">
        <f t="shared" si="13"/>
        <v>113.34730553206226</v>
      </c>
      <c r="J35" s="35">
        <f t="shared" si="13"/>
        <v>113.03612022358227</v>
      </c>
      <c r="K35" s="36">
        <f t="shared" si="13"/>
        <v>106.54999399494702</v>
      </c>
      <c r="L35" s="37">
        <f t="shared" si="13"/>
        <v>104.17585717934166</v>
      </c>
      <c r="M35" s="37">
        <f>'[2]df13-18-б'!MS25*100</f>
        <v>103.75233527822314</v>
      </c>
      <c r="AC35" s="4"/>
      <c r="AD35" s="4"/>
      <c r="AE35" s="4"/>
      <c r="AF35" s="4"/>
      <c r="AG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8.75" x14ac:dyDescent="0.15">
      <c r="A36" s="38" t="s">
        <v>16</v>
      </c>
      <c r="B36" s="39">
        <f t="shared" ref="B36:L36" si="14">B178</f>
        <v>112.77045159725709</v>
      </c>
      <c r="C36" s="39">
        <f t="shared" si="14"/>
        <v>87.64501411392817</v>
      </c>
      <c r="D36" s="39">
        <f t="shared" si="14"/>
        <v>126.65662924347004</v>
      </c>
      <c r="E36" s="39">
        <f t="shared" si="14"/>
        <v>122.25402909984784</v>
      </c>
      <c r="F36" s="39">
        <f t="shared" si="14"/>
        <v>101.20507360552709</v>
      </c>
      <c r="G36" s="39">
        <f t="shared" si="14"/>
        <v>101.81352089850621</v>
      </c>
      <c r="H36" s="39">
        <f t="shared" si="14"/>
        <v>98.884531350488587</v>
      </c>
      <c r="I36" s="40">
        <f t="shared" si="14"/>
        <v>119.83429054460413</v>
      </c>
      <c r="J36" s="41">
        <f t="shared" si="14"/>
        <v>110.13573962857836</v>
      </c>
      <c r="K36" s="42">
        <f t="shared" si="14"/>
        <v>108.59255622540131</v>
      </c>
      <c r="L36" s="43">
        <f t="shared" si="14"/>
        <v>104.60902831095751</v>
      </c>
      <c r="M36" s="43">
        <f>'[2]df13-18-б'!DV25*100</f>
        <v>104.32107991317388</v>
      </c>
      <c r="AC36" s="4"/>
      <c r="AD36" s="4"/>
      <c r="AE36" s="4"/>
      <c r="AF36" s="4"/>
      <c r="AG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6.5" x14ac:dyDescent="0.15">
      <c r="A37" s="28" t="s">
        <v>27</v>
      </c>
      <c r="B37" s="29"/>
      <c r="C37" s="29"/>
      <c r="D37" s="29"/>
      <c r="E37" s="29"/>
      <c r="F37" s="29"/>
      <c r="G37" s="29"/>
      <c r="H37" s="29"/>
      <c r="I37" s="30"/>
      <c r="J37" s="51"/>
      <c r="K37" s="52"/>
      <c r="L37" s="53"/>
      <c r="M37" s="53"/>
      <c r="AC37" s="4"/>
      <c r="AD37" s="4"/>
      <c r="AE37" s="4"/>
      <c r="AF37" s="4"/>
      <c r="AG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8.75" x14ac:dyDescent="0.15">
      <c r="A38" s="32" t="s">
        <v>15</v>
      </c>
      <c r="B38" s="33">
        <f t="shared" ref="B38:L38" si="15">B129</f>
        <v>115.15824727946151</v>
      </c>
      <c r="C38" s="33">
        <f t="shared" si="15"/>
        <v>94.270559630422952</v>
      </c>
      <c r="D38" s="33">
        <f t="shared" si="15"/>
        <v>143.49954069382528</v>
      </c>
      <c r="E38" s="33">
        <f t="shared" si="15"/>
        <v>127.30625094147329</v>
      </c>
      <c r="F38" s="33">
        <f t="shared" si="15"/>
        <v>95.327585445175202</v>
      </c>
      <c r="G38" s="33">
        <f t="shared" si="15"/>
        <v>94.308215774136869</v>
      </c>
      <c r="H38" s="33">
        <f t="shared" si="15"/>
        <v>102.45571540235194</v>
      </c>
      <c r="I38" s="34">
        <f t="shared" si="15"/>
        <v>114.80045455657253</v>
      </c>
      <c r="J38" s="35">
        <f t="shared" si="15"/>
        <v>113.33263501833389</v>
      </c>
      <c r="K38" s="36">
        <f t="shared" si="15"/>
        <v>108.02484695593968</v>
      </c>
      <c r="L38" s="37">
        <f t="shared" si="15"/>
        <v>103.91869295197205</v>
      </c>
      <c r="M38" s="37">
        <f>'[2]df13-18-б'!MS26*100</f>
        <v>102.80143215194542</v>
      </c>
      <c r="AC38" s="4"/>
      <c r="AD38" s="4"/>
      <c r="AE38" s="4"/>
      <c r="AF38" s="4"/>
      <c r="AG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8.75" x14ac:dyDescent="0.15">
      <c r="A39" s="38" t="s">
        <v>28</v>
      </c>
      <c r="B39" s="39">
        <f t="shared" ref="B39:L39" si="16">B179</f>
        <v>109.35624030727405</v>
      </c>
      <c r="C39" s="39">
        <f t="shared" si="16"/>
        <v>81.102256032874322</v>
      </c>
      <c r="D39" s="39">
        <f t="shared" si="16"/>
        <v>145.09301315440362</v>
      </c>
      <c r="E39" s="39">
        <f t="shared" si="16"/>
        <v>129.98487693423803</v>
      </c>
      <c r="F39" s="39">
        <f t="shared" si="16"/>
        <v>96.96589826259131</v>
      </c>
      <c r="G39" s="39">
        <f t="shared" si="16"/>
        <v>97.30799338210366</v>
      </c>
      <c r="H39" s="39">
        <f t="shared" si="16"/>
        <v>98.502124175865319</v>
      </c>
      <c r="I39" s="40">
        <f t="shared" si="16"/>
        <v>122.08425236273519</v>
      </c>
      <c r="J39" s="41">
        <f t="shared" si="16"/>
        <v>109.50510389557522</v>
      </c>
      <c r="K39" s="42">
        <f t="shared" si="16"/>
        <v>110.4930235665061</v>
      </c>
      <c r="L39" s="43">
        <f t="shared" si="16"/>
        <v>104.49495978465657</v>
      </c>
      <c r="M39" s="43">
        <f>'[2]df13-18-б'!DV26*100</f>
        <v>103.876765057067</v>
      </c>
      <c r="AC39" s="4"/>
      <c r="AD39" s="4"/>
      <c r="AE39" s="4"/>
      <c r="AF39" s="4"/>
      <c r="AG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6.5" x14ac:dyDescent="0.15">
      <c r="A40" s="28" t="s">
        <v>29</v>
      </c>
      <c r="B40" s="29"/>
      <c r="C40" s="29"/>
      <c r="D40" s="29"/>
      <c r="E40" s="29"/>
      <c r="F40" s="29"/>
      <c r="G40" s="29"/>
      <c r="H40" s="29"/>
      <c r="I40" s="30"/>
      <c r="J40" s="51"/>
      <c r="K40" s="52"/>
      <c r="L40" s="53"/>
      <c r="M40" s="53"/>
      <c r="AC40" s="4"/>
      <c r="AD40" s="4"/>
      <c r="AE40" s="4"/>
      <c r="AF40" s="4"/>
      <c r="AG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8.75" x14ac:dyDescent="0.15">
      <c r="A41" s="32" t="s">
        <v>15</v>
      </c>
      <c r="B41" s="33">
        <f t="shared" ref="B41:L41" si="17">B130</f>
        <v>125.86251161333593</v>
      </c>
      <c r="C41" s="33">
        <f t="shared" si="17"/>
        <v>92.473509013144891</v>
      </c>
      <c r="D41" s="33">
        <f t="shared" si="17"/>
        <v>122.73900416080714</v>
      </c>
      <c r="E41" s="33">
        <f t="shared" si="17"/>
        <v>120.02585925007408</v>
      </c>
      <c r="F41" s="33">
        <f t="shared" si="17"/>
        <v>116.93819643649267</v>
      </c>
      <c r="G41" s="33">
        <f t="shared" si="17"/>
        <v>111.9087248386999</v>
      </c>
      <c r="H41" s="33">
        <f t="shared" si="17"/>
        <v>109.79090142397693</v>
      </c>
      <c r="I41" s="34">
        <f t="shared" si="17"/>
        <v>111.50036144021334</v>
      </c>
      <c r="J41" s="35">
        <f t="shared" si="17"/>
        <v>112.50788100018687</v>
      </c>
      <c r="K41" s="36">
        <f t="shared" si="17"/>
        <v>104.31641176385564</v>
      </c>
      <c r="L41" s="37">
        <f t="shared" si="17"/>
        <v>104.58135516667271</v>
      </c>
      <c r="M41" s="37">
        <f>'[2]df13-18-б'!MS25*100</f>
        <v>103.75233527822314</v>
      </c>
      <c r="AC41" s="4"/>
      <c r="AD41" s="4"/>
      <c r="AE41" s="4"/>
      <c r="AF41" s="4"/>
      <c r="AG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8.75" x14ac:dyDescent="0.15">
      <c r="A42" s="38" t="s">
        <v>16</v>
      </c>
      <c r="B42" s="39">
        <f t="shared" ref="B42:L42" si="18">B180</f>
        <v>117.945237798926</v>
      </c>
      <c r="C42" s="39">
        <f t="shared" si="18"/>
        <v>101.98135076868786</v>
      </c>
      <c r="D42" s="39">
        <f t="shared" si="18"/>
        <v>101.72770570375607</v>
      </c>
      <c r="E42" s="39">
        <f t="shared" si="18"/>
        <v>106.14551080149481</v>
      </c>
      <c r="F42" s="39">
        <f t="shared" si="18"/>
        <v>109.98976120206945</v>
      </c>
      <c r="G42" s="39">
        <f t="shared" si="18"/>
        <v>109.34145558426455</v>
      </c>
      <c r="H42" s="39">
        <f t="shared" si="18"/>
        <v>100.16214866675976</v>
      </c>
      <c r="I42" s="40">
        <f t="shared" si="18"/>
        <v>114.07157217874853</v>
      </c>
      <c r="J42" s="41">
        <f t="shared" si="18"/>
        <v>109.24434645846146</v>
      </c>
      <c r="K42" s="42">
        <f t="shared" si="18"/>
        <v>104.61787670458452</v>
      </c>
      <c r="L42" s="43">
        <f t="shared" si="18"/>
        <v>104.83238076038973</v>
      </c>
      <c r="M42" s="43">
        <f>'[2]df13-18-б'!DV25*100</f>
        <v>104.32107991317388</v>
      </c>
      <c r="AC42" s="4"/>
      <c r="AD42" s="4"/>
      <c r="AE42" s="4"/>
      <c r="AF42" s="4"/>
      <c r="AG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29.45" customHeight="1" x14ac:dyDescent="0.15">
      <c r="A43" s="50" t="s">
        <v>30</v>
      </c>
      <c r="B43" s="29"/>
      <c r="C43" s="29"/>
      <c r="D43" s="29"/>
      <c r="E43" s="29"/>
      <c r="F43" s="29"/>
      <c r="G43" s="29"/>
      <c r="H43" s="29"/>
      <c r="I43" s="30"/>
      <c r="J43" s="51"/>
      <c r="K43" s="52"/>
      <c r="L43" s="53"/>
      <c r="M43" s="53"/>
      <c r="AC43" s="4"/>
      <c r="AD43" s="4"/>
      <c r="AE43" s="4"/>
      <c r="AF43" s="4"/>
      <c r="AG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8.75" x14ac:dyDescent="0.15">
      <c r="A44" s="32" t="s">
        <v>15</v>
      </c>
      <c r="B44" s="33">
        <f t="shared" ref="B44:L44" si="19">B131</f>
        <v>118.07718383325918</v>
      </c>
      <c r="C44" s="33">
        <f t="shared" si="19"/>
        <v>100.05494181361898</v>
      </c>
      <c r="D44" s="33">
        <f t="shared" si="19"/>
        <v>113.07808171899629</v>
      </c>
      <c r="E44" s="33">
        <f t="shared" si="19"/>
        <v>112.94706442204803</v>
      </c>
      <c r="F44" s="33">
        <f t="shared" si="19"/>
        <v>102.55692770908024</v>
      </c>
      <c r="G44" s="33">
        <f t="shared" si="19"/>
        <v>105.89180672602319</v>
      </c>
      <c r="H44" s="33">
        <f t="shared" si="19"/>
        <v>108.34234862864716</v>
      </c>
      <c r="I44" s="34">
        <f t="shared" si="19"/>
        <v>116.63363050290145</v>
      </c>
      <c r="J44" s="35">
        <f t="shared" si="19"/>
        <v>105.55717715614583</v>
      </c>
      <c r="K44" s="36">
        <f t="shared" si="19"/>
        <v>103.37153063541959</v>
      </c>
      <c r="L44" s="37">
        <f t="shared" si="19"/>
        <v>104.38025947743338</v>
      </c>
      <c r="M44" s="37">
        <f>'[2]df13-18-б'!MS28*100</f>
        <v>102.12270580097291</v>
      </c>
      <c r="AC44" s="4"/>
      <c r="AD44" s="4"/>
      <c r="AE44" s="4"/>
      <c r="AF44" s="4"/>
      <c r="AG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8.75" x14ac:dyDescent="0.15">
      <c r="A45" s="38" t="s">
        <v>16</v>
      </c>
      <c r="B45" s="39">
        <f t="shared" ref="B45:L45" si="20">B181</f>
        <v>121.54412409666631</v>
      </c>
      <c r="C45" s="39">
        <f t="shared" si="20"/>
        <v>97.647081358109261</v>
      </c>
      <c r="D45" s="39">
        <f t="shared" si="20"/>
        <v>112.26119401435055</v>
      </c>
      <c r="E45" s="39">
        <f t="shared" si="20"/>
        <v>115.27254889603084</v>
      </c>
      <c r="F45" s="39">
        <f t="shared" si="20"/>
        <v>103.56859217357078</v>
      </c>
      <c r="G45" s="39">
        <f t="shared" si="20"/>
        <v>101.89251211000095</v>
      </c>
      <c r="H45" s="39">
        <f t="shared" si="20"/>
        <v>106.09424361967044</v>
      </c>
      <c r="I45" s="40">
        <f t="shared" si="20"/>
        <v>114.11822415918364</v>
      </c>
      <c r="J45" s="41">
        <f t="shared" si="20"/>
        <v>103.70183409955649</v>
      </c>
      <c r="K45" s="42">
        <f t="shared" si="20"/>
        <v>103.82725590791524</v>
      </c>
      <c r="L45" s="43">
        <f t="shared" si="20"/>
        <v>103.41631488570503</v>
      </c>
      <c r="M45" s="43">
        <f>'[2]df13-18-б'!DV28*100</f>
        <v>101.93930378327968</v>
      </c>
      <c r="AC45" s="4"/>
      <c r="AD45" s="4"/>
      <c r="AE45" s="4"/>
      <c r="AF45" s="4"/>
      <c r="AG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6.5" x14ac:dyDescent="0.15">
      <c r="A46" s="28" t="s">
        <v>31</v>
      </c>
      <c r="B46" s="29"/>
      <c r="C46" s="29"/>
      <c r="D46" s="29"/>
      <c r="E46" s="29"/>
      <c r="F46" s="29"/>
      <c r="G46" s="29"/>
      <c r="H46" s="29"/>
      <c r="I46" s="30"/>
      <c r="J46" s="51"/>
      <c r="K46" s="52"/>
      <c r="L46" s="53"/>
      <c r="M46" s="53"/>
      <c r="AC46" s="4"/>
      <c r="AD46" s="4"/>
      <c r="AE46" s="4"/>
      <c r="AF46" s="4"/>
      <c r="AG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8.75" x14ac:dyDescent="0.15">
      <c r="A47" s="32" t="s">
        <v>15</v>
      </c>
      <c r="B47" s="33">
        <f t="shared" ref="B47:L47" si="21">B132</f>
        <v>127.58253464546672</v>
      </c>
      <c r="C47" s="33">
        <f t="shared" si="21"/>
        <v>86.404732622509471</v>
      </c>
      <c r="D47" s="33">
        <f t="shared" si="21"/>
        <v>112.23448748219627</v>
      </c>
      <c r="E47" s="33">
        <f t="shared" si="21"/>
        <v>120.20058570998997</v>
      </c>
      <c r="F47" s="33">
        <f t="shared" si="21"/>
        <v>105.83284497108995</v>
      </c>
      <c r="G47" s="33">
        <f t="shared" si="21"/>
        <v>112.82879314586143</v>
      </c>
      <c r="H47" s="33">
        <f t="shared" si="21"/>
        <v>111.29795667626271</v>
      </c>
      <c r="I47" s="34">
        <f t="shared" si="21"/>
        <v>101.80811725814316</v>
      </c>
      <c r="J47" s="35">
        <f t="shared" si="21"/>
        <v>94.202886359009895</v>
      </c>
      <c r="K47" s="36">
        <f t="shared" si="21"/>
        <v>99.594430358207447</v>
      </c>
      <c r="L47" s="37">
        <f t="shared" si="21"/>
        <v>99.666450640854734</v>
      </c>
      <c r="M47" s="37">
        <f>'[2]df13-18-б'!MS18*100</f>
        <v>96.278701409898048</v>
      </c>
      <c r="AC47" s="4"/>
      <c r="AD47" s="4"/>
      <c r="AE47" s="4"/>
      <c r="AF47" s="4"/>
      <c r="AG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8.75" x14ac:dyDescent="0.15">
      <c r="A48" s="38" t="s">
        <v>16</v>
      </c>
      <c r="B48" s="39">
        <f t="shared" ref="B48:L48" si="22">B182</f>
        <v>131.46944595352798</v>
      </c>
      <c r="C48" s="39">
        <f t="shared" si="22"/>
        <v>83.53743687745775</v>
      </c>
      <c r="D48" s="39">
        <f t="shared" si="22"/>
        <v>114.79977725721247</v>
      </c>
      <c r="E48" s="39">
        <f t="shared" si="22"/>
        <v>128.83135638996805</v>
      </c>
      <c r="F48" s="39">
        <f t="shared" si="22"/>
        <v>109.28155462309648</v>
      </c>
      <c r="G48" s="39">
        <f t="shared" si="22"/>
        <v>104.4815789851304</v>
      </c>
      <c r="H48" s="39">
        <f t="shared" si="22"/>
        <v>109.93632338643306</v>
      </c>
      <c r="I48" s="40">
        <f t="shared" si="22"/>
        <v>104.27467337154238</v>
      </c>
      <c r="J48" s="41">
        <f t="shared" si="22"/>
        <v>96.003314132404299</v>
      </c>
      <c r="K48" s="42">
        <f t="shared" si="22"/>
        <v>99.883899658824845</v>
      </c>
      <c r="L48" s="43">
        <f t="shared" si="22"/>
        <v>99.884608568696294</v>
      </c>
      <c r="M48" s="43">
        <f>'[2]df13-18-б'!DV18*100</f>
        <v>95.538043306515959</v>
      </c>
      <c r="AC48" s="4"/>
      <c r="AD48" s="4"/>
      <c r="AE48" s="4"/>
      <c r="AF48" s="4"/>
      <c r="AG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43.9" customHeight="1" x14ac:dyDescent="0.15">
      <c r="A49" s="28" t="s">
        <v>32</v>
      </c>
      <c r="B49" s="29"/>
      <c r="C49" s="29"/>
      <c r="D49" s="29"/>
      <c r="E49" s="29"/>
      <c r="F49" s="29"/>
      <c r="G49" s="29"/>
      <c r="H49" s="29"/>
      <c r="I49" s="30"/>
      <c r="J49" s="51"/>
      <c r="K49" s="52"/>
      <c r="L49" s="53"/>
      <c r="M49" s="53"/>
      <c r="AC49" s="4"/>
      <c r="AD49" s="4"/>
      <c r="AE49" s="4"/>
      <c r="AF49" s="4"/>
      <c r="AG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8.75" x14ac:dyDescent="0.15">
      <c r="A50" s="32" t="s">
        <v>15</v>
      </c>
      <c r="B50" s="33">
        <f t="shared" ref="B50:L50" si="23">B133</f>
        <v>110.67661106788439</v>
      </c>
      <c r="C50" s="33">
        <f t="shared" si="23"/>
        <v>82.511971168512474</v>
      </c>
      <c r="D50" s="33">
        <f t="shared" si="23"/>
        <v>122.55476555789188</v>
      </c>
      <c r="E50" s="33">
        <f t="shared" si="23"/>
        <v>111.9089528334747</v>
      </c>
      <c r="F50" s="33">
        <f t="shared" si="23"/>
        <v>95.101859556582696</v>
      </c>
      <c r="G50" s="33">
        <f t="shared" si="23"/>
        <v>96.118477875979835</v>
      </c>
      <c r="H50" s="33">
        <f t="shared" si="23"/>
        <v>111.29252032305841</v>
      </c>
      <c r="I50" s="34">
        <f t="shared" si="23"/>
        <v>124.94355372030319</v>
      </c>
      <c r="J50" s="35">
        <f t="shared" si="23"/>
        <v>114.25151407153187</v>
      </c>
      <c r="K50" s="36">
        <f t="shared" si="23"/>
        <v>103.21830788412805</v>
      </c>
      <c r="L50" s="37">
        <f t="shared" si="23"/>
        <v>103.98336756264577</v>
      </c>
      <c r="M50" s="37">
        <f>'[2]df13-18-б'!MS30*100</f>
        <v>102.46804285908036</v>
      </c>
      <c r="AC50" s="4"/>
      <c r="AD50" s="4"/>
      <c r="AE50" s="4"/>
      <c r="AF50" s="4"/>
      <c r="AG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8.75" x14ac:dyDescent="0.15">
      <c r="A51" s="38" t="s">
        <v>16</v>
      </c>
      <c r="B51" s="39">
        <f t="shared" ref="B51:L51" si="24">B183</f>
        <v>121.8783123037324</v>
      </c>
      <c r="C51" s="39">
        <f t="shared" si="24"/>
        <v>89.277843365708804</v>
      </c>
      <c r="D51" s="39">
        <f t="shared" si="24"/>
        <v>123.34675549516427</v>
      </c>
      <c r="E51" s="39">
        <f t="shared" si="24"/>
        <v>113.06398341493711</v>
      </c>
      <c r="F51" s="39">
        <f t="shared" si="24"/>
        <v>96.357842731135321</v>
      </c>
      <c r="G51" s="39">
        <f t="shared" si="24"/>
        <v>95.423082502487205</v>
      </c>
      <c r="H51" s="39">
        <f t="shared" si="24"/>
        <v>105.07287930508771</v>
      </c>
      <c r="I51" s="40">
        <f t="shared" si="24"/>
        <v>127.66059994331704</v>
      </c>
      <c r="J51" s="41">
        <f t="shared" si="24"/>
        <v>103.89715210616643</v>
      </c>
      <c r="K51" s="42">
        <f t="shared" si="24"/>
        <v>105.26338188444267</v>
      </c>
      <c r="L51" s="43">
        <f t="shared" si="24"/>
        <v>104.71195109763916</v>
      </c>
      <c r="M51" s="43">
        <f>'[2]df13-18-б'!DV30*100</f>
        <v>104.16947803218702</v>
      </c>
      <c r="AC51" s="4"/>
      <c r="AD51" s="4"/>
      <c r="AE51" s="4"/>
      <c r="AF51" s="4"/>
      <c r="AG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33" x14ac:dyDescent="0.15">
      <c r="A52" s="28" t="s">
        <v>33</v>
      </c>
      <c r="B52" s="29"/>
      <c r="C52" s="29"/>
      <c r="D52" s="29"/>
      <c r="E52" s="29"/>
      <c r="F52" s="29"/>
      <c r="G52" s="29"/>
      <c r="H52" s="29"/>
      <c r="I52" s="30"/>
      <c r="J52" s="51"/>
      <c r="K52" s="52"/>
      <c r="L52" s="53"/>
      <c r="M52" s="53"/>
      <c r="AC52" s="4"/>
      <c r="AD52" s="4"/>
      <c r="AE52" s="4"/>
      <c r="AF52" s="4"/>
      <c r="AG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8.75" x14ac:dyDescent="0.15">
      <c r="A53" s="32" t="s">
        <v>15</v>
      </c>
      <c r="B53" s="33">
        <f t="shared" ref="B53:L53" si="25">B134</f>
        <v>135.15109150871655</v>
      </c>
      <c r="C53" s="33">
        <f t="shared" si="25"/>
        <v>73.321099099962581</v>
      </c>
      <c r="D53" s="33">
        <f t="shared" si="25"/>
        <v>121.52753079550931</v>
      </c>
      <c r="E53" s="33">
        <f t="shared" si="25"/>
        <v>115.73974114457141</v>
      </c>
      <c r="F53" s="33">
        <f t="shared" si="25"/>
        <v>90.721160992497133</v>
      </c>
      <c r="G53" s="33">
        <f t="shared" si="25"/>
        <v>99.026918462900909</v>
      </c>
      <c r="H53" s="33">
        <f t="shared" si="25"/>
        <v>109.68803629428395</v>
      </c>
      <c r="I53" s="34">
        <f t="shared" si="25"/>
        <v>116.62701661895518</v>
      </c>
      <c r="J53" s="35">
        <f t="shared" si="25"/>
        <v>100.88108878391586</v>
      </c>
      <c r="K53" s="36">
        <f t="shared" si="25"/>
        <v>103.08665754363382</v>
      </c>
      <c r="L53" s="37">
        <f t="shared" si="25"/>
        <v>103.57244898407313</v>
      </c>
      <c r="M53" s="37">
        <f>'[2]df13-18-б'!MS31*100</f>
        <v>102.19559654635835</v>
      </c>
      <c r="AC53" s="4"/>
      <c r="AD53" s="4"/>
      <c r="AE53" s="4"/>
      <c r="AF53" s="4"/>
      <c r="AG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8.75" x14ac:dyDescent="0.15">
      <c r="A54" s="38" t="s">
        <v>16</v>
      </c>
      <c r="B54" s="39">
        <f t="shared" ref="B54:L54" si="26">B184</f>
        <v>132.75904769525582</v>
      </c>
      <c r="C54" s="39">
        <f t="shared" si="26"/>
        <v>81.517112606835511</v>
      </c>
      <c r="D54" s="39">
        <f t="shared" si="26"/>
        <v>118.52033515793474</v>
      </c>
      <c r="E54" s="39">
        <f t="shared" si="26"/>
        <v>115.17334034868925</v>
      </c>
      <c r="F54" s="39">
        <f t="shared" si="26"/>
        <v>98.24781984791035</v>
      </c>
      <c r="G54" s="39">
        <f t="shared" si="26"/>
        <v>94.844752458794815</v>
      </c>
      <c r="H54" s="39">
        <f t="shared" si="26"/>
        <v>104.43472777658636</v>
      </c>
      <c r="I54" s="40">
        <f t="shared" si="26"/>
        <v>119.95745061929813</v>
      </c>
      <c r="J54" s="41">
        <f t="shared" si="26"/>
        <v>100.76697102586336</v>
      </c>
      <c r="K54" s="42">
        <f t="shared" si="26"/>
        <v>105.11344515478555</v>
      </c>
      <c r="L54" s="43">
        <f t="shared" si="26"/>
        <v>104.75018179768472</v>
      </c>
      <c r="M54" s="43">
        <f>'[2]df13-18-б'!DV31*100</f>
        <v>104.30879132991258</v>
      </c>
      <c r="AC54" s="4"/>
      <c r="AD54" s="4"/>
      <c r="AE54" s="4"/>
      <c r="AF54" s="4"/>
      <c r="AG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25.9" customHeight="1" x14ac:dyDescent="0.15">
      <c r="A55" s="28" t="s">
        <v>34</v>
      </c>
      <c r="B55" s="29"/>
      <c r="C55" s="29"/>
      <c r="D55" s="29"/>
      <c r="E55" s="29"/>
      <c r="F55" s="29"/>
      <c r="G55" s="29"/>
      <c r="H55" s="29"/>
      <c r="I55" s="30"/>
      <c r="J55" s="51"/>
      <c r="K55" s="52"/>
      <c r="L55" s="53"/>
      <c r="M55" s="53"/>
      <c r="AC55" s="4"/>
      <c r="AD55" s="4"/>
      <c r="AE55" s="4"/>
      <c r="AF55" s="4"/>
      <c r="AG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18.75" x14ac:dyDescent="0.15">
      <c r="A56" s="32" t="s">
        <v>15</v>
      </c>
      <c r="B56" s="33">
        <f t="shared" ref="B56:L56" si="27">B135</f>
        <v>84.21530748435579</v>
      </c>
      <c r="C56" s="33">
        <f t="shared" si="27"/>
        <v>96.854150747592954</v>
      </c>
      <c r="D56" s="33">
        <f t="shared" si="27"/>
        <v>129.35769799605714</v>
      </c>
      <c r="E56" s="33">
        <f t="shared" si="27"/>
        <v>106.44667278290629</v>
      </c>
      <c r="F56" s="33">
        <f t="shared" si="27"/>
        <v>97.272609761309951</v>
      </c>
      <c r="G56" s="33">
        <f t="shared" si="27"/>
        <v>94.812532247717272</v>
      </c>
      <c r="H56" s="33">
        <f t="shared" si="27"/>
        <v>117.41869507114195</v>
      </c>
      <c r="I56" s="34">
        <f t="shared" si="27"/>
        <v>133.18292413425991</v>
      </c>
      <c r="J56" s="35">
        <f t="shared" si="27"/>
        <v>102.3728596619861</v>
      </c>
      <c r="K56" s="36">
        <f t="shared" si="27"/>
        <v>102.14586487108348</v>
      </c>
      <c r="L56" s="37">
        <f t="shared" si="27"/>
        <v>104.07835862176778</v>
      </c>
      <c r="M56" s="37">
        <f>'[2]df13-18-б'!MS36*100</f>
        <v>101.21114513482144</v>
      </c>
      <c r="AC56" s="4"/>
      <c r="AD56" s="4"/>
      <c r="AE56" s="4"/>
      <c r="AF56" s="4"/>
      <c r="AG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8.75" x14ac:dyDescent="0.15">
      <c r="A57" s="38" t="s">
        <v>16</v>
      </c>
      <c r="B57" s="39">
        <f t="shared" ref="B57:L57" si="28">B185</f>
        <v>101.17959678570109</v>
      </c>
      <c r="C57" s="39">
        <f t="shared" si="28"/>
        <v>106.2702685026121</v>
      </c>
      <c r="D57" s="39">
        <f t="shared" si="28"/>
        <v>136.2058930632229</v>
      </c>
      <c r="E57" s="39">
        <f t="shared" si="28"/>
        <v>112.86176468188502</v>
      </c>
      <c r="F57" s="39">
        <f t="shared" si="28"/>
        <v>92.660159003216577</v>
      </c>
      <c r="G57" s="39">
        <f t="shared" si="28"/>
        <v>95.384112348599785</v>
      </c>
      <c r="H57" s="39">
        <f t="shared" si="28"/>
        <v>109.05003704736774</v>
      </c>
      <c r="I57" s="40">
        <f t="shared" si="28"/>
        <v>154.40046573074403</v>
      </c>
      <c r="J57" s="41">
        <f t="shared" si="28"/>
        <v>112.78971626573491</v>
      </c>
      <c r="K57" s="42">
        <f t="shared" si="28"/>
        <v>105.4264732006807</v>
      </c>
      <c r="L57" s="43">
        <f t="shared" si="28"/>
        <v>103.95521639625333</v>
      </c>
      <c r="M57" s="43">
        <f>'[2]df13-18-б'!DV36*100</f>
        <v>102.99959805619923</v>
      </c>
      <c r="AC57" s="4"/>
      <c r="AD57" s="4"/>
      <c r="AE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33" x14ac:dyDescent="0.15">
      <c r="A58" s="28" t="s">
        <v>35</v>
      </c>
      <c r="B58" s="29"/>
      <c r="C58" s="29"/>
      <c r="D58" s="29"/>
      <c r="E58" s="29"/>
      <c r="F58" s="29"/>
      <c r="G58" s="29"/>
      <c r="H58" s="29"/>
      <c r="I58" s="30"/>
      <c r="J58" s="51"/>
      <c r="K58" s="52"/>
      <c r="L58" s="53"/>
      <c r="M58" s="53"/>
      <c r="AC58" s="4"/>
      <c r="AD58" s="4"/>
      <c r="AE58" s="4"/>
      <c r="AF58" s="4"/>
      <c r="AG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8.75" x14ac:dyDescent="0.15">
      <c r="A59" s="32" t="s">
        <v>15</v>
      </c>
      <c r="B59" s="33">
        <f t="shared" ref="B59:L59" si="29">B136</f>
        <v>112.66181813699822</v>
      </c>
      <c r="C59" s="33">
        <f t="shared" si="29"/>
        <v>101.01151559501736</v>
      </c>
      <c r="D59" s="33">
        <f t="shared" si="29"/>
        <v>105.37862549523886</v>
      </c>
      <c r="E59" s="33">
        <f t="shared" si="29"/>
        <v>111.49443942959527</v>
      </c>
      <c r="F59" s="33">
        <f t="shared" si="29"/>
        <v>102.00010754903761</v>
      </c>
      <c r="G59" s="33">
        <f t="shared" si="29"/>
        <v>94.161327476886726</v>
      </c>
      <c r="H59" s="33">
        <f t="shared" si="29"/>
        <v>102.3313343116484</v>
      </c>
      <c r="I59" s="34">
        <f t="shared" si="29"/>
        <v>125.63858749413477</v>
      </c>
      <c r="J59" s="35">
        <f t="shared" si="29"/>
        <v>103.08586221649381</v>
      </c>
      <c r="K59" s="36">
        <f t="shared" si="29"/>
        <v>104.60492428506598</v>
      </c>
      <c r="L59" s="37">
        <f t="shared" si="29"/>
        <v>105.27446420264519</v>
      </c>
      <c r="M59" s="37">
        <f>'[2]df13-18-б'!MS37*100</f>
        <v>105.54360773820186</v>
      </c>
      <c r="AC59" s="4"/>
      <c r="AD59" s="4"/>
      <c r="AE59" s="4"/>
      <c r="AF59" s="4"/>
      <c r="AG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8.75" x14ac:dyDescent="0.15">
      <c r="A60" s="38" t="s">
        <v>16</v>
      </c>
      <c r="B60" s="39">
        <f t="shared" ref="B60:L60" si="30">B186</f>
        <v>118.34656053269343</v>
      </c>
      <c r="C60" s="39">
        <f t="shared" si="30"/>
        <v>102.8647604303397</v>
      </c>
      <c r="D60" s="39">
        <f t="shared" si="30"/>
        <v>110.65518232617053</v>
      </c>
      <c r="E60" s="39">
        <f t="shared" si="30"/>
        <v>108.81715612500456</v>
      </c>
      <c r="F60" s="39">
        <f t="shared" si="30"/>
        <v>101.31768596490107</v>
      </c>
      <c r="G60" s="39">
        <f t="shared" si="30"/>
        <v>100.33585359481376</v>
      </c>
      <c r="H60" s="39">
        <f t="shared" si="30"/>
        <v>101.9038551278103</v>
      </c>
      <c r="I60" s="40">
        <f t="shared" si="30"/>
        <v>112.7308814334188</v>
      </c>
      <c r="J60" s="41">
        <f t="shared" si="30"/>
        <v>100.99719545835066</v>
      </c>
      <c r="K60" s="42">
        <f t="shared" si="30"/>
        <v>104.97173418213876</v>
      </c>
      <c r="L60" s="43">
        <f t="shared" si="30"/>
        <v>105.73301873313123</v>
      </c>
      <c r="M60" s="43">
        <f>'[2]df13-18-б'!DV37*100</f>
        <v>105.54192823646089</v>
      </c>
      <c r="AC60" s="4"/>
      <c r="AD60" s="4"/>
      <c r="AE60" s="4"/>
      <c r="AF60" s="4"/>
      <c r="AG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42" customHeight="1" x14ac:dyDescent="0.15">
      <c r="A61" s="28" t="s">
        <v>36</v>
      </c>
      <c r="B61" s="29"/>
      <c r="C61" s="29"/>
      <c r="D61" s="29"/>
      <c r="E61" s="29"/>
      <c r="F61" s="29"/>
      <c r="G61" s="29"/>
      <c r="H61" s="29"/>
      <c r="I61" s="30"/>
      <c r="J61" s="51"/>
      <c r="K61" s="52"/>
      <c r="L61" s="53"/>
      <c r="M61" s="53"/>
      <c r="AC61" s="4"/>
      <c r="AD61" s="4"/>
      <c r="AE61" s="4"/>
      <c r="AF61" s="4"/>
      <c r="AG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8.75" x14ac:dyDescent="0.15">
      <c r="A62" s="32" t="s">
        <v>15</v>
      </c>
      <c r="B62" s="33">
        <f t="shared" ref="B62:L62" si="31">B137</f>
        <v>129.78384179730537</v>
      </c>
      <c r="C62" s="33">
        <f t="shared" si="31"/>
        <v>90.536092488787901</v>
      </c>
      <c r="D62" s="33">
        <f t="shared" si="31"/>
        <v>113.15265138699786</v>
      </c>
      <c r="E62" s="33">
        <f t="shared" si="31"/>
        <v>116.89998108189452</v>
      </c>
      <c r="F62" s="33">
        <f t="shared" si="31"/>
        <v>101.93467544633843</v>
      </c>
      <c r="G62" s="33">
        <f t="shared" si="31"/>
        <v>96.466931944221315</v>
      </c>
      <c r="H62" s="33">
        <f t="shared" si="31"/>
        <v>106.91559531594632</v>
      </c>
      <c r="I62" s="34">
        <f t="shared" si="31"/>
        <v>118.21736457505739</v>
      </c>
      <c r="J62" s="35">
        <f t="shared" si="31"/>
        <v>104.58786377693671</v>
      </c>
      <c r="K62" s="36">
        <f t="shared" si="31"/>
        <v>101.92681353327848</v>
      </c>
      <c r="L62" s="37">
        <f t="shared" si="31"/>
        <v>102.72322366893268</v>
      </c>
      <c r="M62" s="37">
        <f>'[2]df13-18-б'!MS38*100</f>
        <v>102.14831845648267</v>
      </c>
      <c r="AC62" s="4"/>
      <c r="AD62" s="4"/>
      <c r="AE62" s="4"/>
      <c r="AF62" s="4"/>
      <c r="AG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8.75" x14ac:dyDescent="0.15">
      <c r="A63" s="38" t="s">
        <v>16</v>
      </c>
      <c r="B63" s="39">
        <f t="shared" ref="B63:L63" si="32">B187</f>
        <v>124.07662223732869</v>
      </c>
      <c r="C63" s="39">
        <f t="shared" si="32"/>
        <v>92.687847272805243</v>
      </c>
      <c r="D63" s="39">
        <f t="shared" si="32"/>
        <v>113.57613261397152</v>
      </c>
      <c r="E63" s="39">
        <f t="shared" si="32"/>
        <v>119.18313453605724</v>
      </c>
      <c r="F63" s="39">
        <f t="shared" si="32"/>
        <v>104.1575668174759</v>
      </c>
      <c r="G63" s="39">
        <f t="shared" si="32"/>
        <v>101.33312539631399</v>
      </c>
      <c r="H63" s="39">
        <f t="shared" si="32"/>
        <v>105.69071056350813</v>
      </c>
      <c r="I63" s="40">
        <f t="shared" si="32"/>
        <v>117.33623846175027</v>
      </c>
      <c r="J63" s="41">
        <f t="shared" si="32"/>
        <v>106.65455898609591</v>
      </c>
      <c r="K63" s="42">
        <f t="shared" si="32"/>
        <v>102.53000613774481</v>
      </c>
      <c r="L63" s="43">
        <f t="shared" si="32"/>
        <v>102.93006014228312</v>
      </c>
      <c r="M63" s="43">
        <f>'[2]df13-18-б'!DV38*100</f>
        <v>102.92541643670926</v>
      </c>
      <c r="AC63" s="4"/>
      <c r="AD63" s="4"/>
      <c r="AE63" s="4"/>
      <c r="AF63" s="4"/>
      <c r="AG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75" customHeight="1" x14ac:dyDescent="0.15">
      <c r="A64" s="28" t="s">
        <v>37</v>
      </c>
      <c r="B64" s="29"/>
      <c r="C64" s="29"/>
      <c r="D64" s="29"/>
      <c r="E64" s="29"/>
      <c r="F64" s="29"/>
      <c r="G64" s="29"/>
      <c r="H64" s="29"/>
      <c r="I64" s="30"/>
      <c r="J64" s="51"/>
      <c r="K64" s="52"/>
      <c r="L64" s="53"/>
      <c r="M64" s="53"/>
      <c r="AC64" s="4"/>
      <c r="AD64" s="4"/>
      <c r="AE64" s="4"/>
      <c r="AF64" s="4"/>
      <c r="AG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8.75" x14ac:dyDescent="0.15">
      <c r="A65" s="32" t="s">
        <v>15</v>
      </c>
      <c r="B65" s="33">
        <f t="shared" ref="B65:L65" si="33">B138</f>
        <v>113.12837178401676</v>
      </c>
      <c r="C65" s="33">
        <f t="shared" si="33"/>
        <v>119.09411943116022</v>
      </c>
      <c r="D65" s="33">
        <f t="shared" si="33"/>
        <v>109.42988470516293</v>
      </c>
      <c r="E65" s="33">
        <f t="shared" si="33"/>
        <v>112.86481714365397</v>
      </c>
      <c r="F65" s="33">
        <f t="shared" si="33"/>
        <v>104.76915900892966</v>
      </c>
      <c r="G65" s="33">
        <f t="shared" si="33"/>
        <v>106.79840411621898</v>
      </c>
      <c r="H65" s="33">
        <f t="shared" si="33"/>
        <v>98.866962037484257</v>
      </c>
      <c r="I65" s="34">
        <f t="shared" si="33"/>
        <v>112.12492186084508</v>
      </c>
      <c r="J65" s="35">
        <f t="shared" si="33"/>
        <v>106.6297778166561</v>
      </c>
      <c r="K65" s="36">
        <f t="shared" si="33"/>
        <v>105.2374457290677</v>
      </c>
      <c r="L65" s="37">
        <f t="shared" si="33"/>
        <v>104.43423008269681</v>
      </c>
      <c r="M65" s="37">
        <f>'[2]df13-18-б'!MS42*100</f>
        <v>103.13808091282857</v>
      </c>
      <c r="AC65" s="4"/>
      <c r="AD65" s="4"/>
      <c r="AE65" s="4"/>
      <c r="AF65" s="4"/>
      <c r="AG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8.75" x14ac:dyDescent="0.15">
      <c r="A66" s="38" t="s">
        <v>16</v>
      </c>
      <c r="B66" s="39">
        <f t="shared" ref="B66:L66" si="34">B188</f>
        <v>114.73298006807566</v>
      </c>
      <c r="C66" s="39">
        <f t="shared" si="34"/>
        <v>105.1867865466735</v>
      </c>
      <c r="D66" s="39">
        <f t="shared" si="34"/>
        <v>106.3042761272541</v>
      </c>
      <c r="E66" s="39">
        <f t="shared" si="34"/>
        <v>109.0239890085446</v>
      </c>
      <c r="F66" s="39">
        <f t="shared" si="34"/>
        <v>104.05079131772452</v>
      </c>
      <c r="G66" s="39">
        <f t="shared" si="34"/>
        <v>101.67391576580836</v>
      </c>
      <c r="H66" s="39">
        <f t="shared" si="34"/>
        <v>103.62613530947822</v>
      </c>
      <c r="I66" s="40">
        <f t="shared" si="34"/>
        <v>113.8417156228906</v>
      </c>
      <c r="J66" s="41">
        <f t="shared" si="34"/>
        <v>108.95491835539744</v>
      </c>
      <c r="K66" s="42">
        <f t="shared" si="34"/>
        <v>105.44645584937939</v>
      </c>
      <c r="L66" s="43">
        <f t="shared" si="34"/>
        <v>104.79921062253767</v>
      </c>
      <c r="M66" s="43">
        <f>'[2]df13-18-б'!DV42*100</f>
        <v>104.42815681910893</v>
      </c>
      <c r="AC66" s="4"/>
      <c r="AD66" s="4"/>
      <c r="AE66" s="4"/>
      <c r="AF66" s="4"/>
      <c r="AG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33" x14ac:dyDescent="0.15">
      <c r="A67" s="28" t="s">
        <v>38</v>
      </c>
      <c r="B67" s="29"/>
      <c r="C67" s="29"/>
      <c r="D67" s="29"/>
      <c r="E67" s="29"/>
      <c r="F67" s="29"/>
      <c r="G67" s="29"/>
      <c r="H67" s="29"/>
      <c r="I67" s="30"/>
      <c r="J67" s="51"/>
      <c r="K67" s="52"/>
      <c r="L67" s="53"/>
      <c r="M67" s="53"/>
      <c r="AC67" s="4"/>
      <c r="AD67" s="4"/>
      <c r="AE67" s="4"/>
      <c r="AF67" s="4"/>
      <c r="AG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8.75" x14ac:dyDescent="0.15">
      <c r="A68" s="32" t="s">
        <v>15</v>
      </c>
      <c r="B68" s="33">
        <f t="shared" ref="B68:L68" si="35">B141</f>
        <v>106.60770908727216</v>
      </c>
      <c r="C68" s="33">
        <f t="shared" si="35"/>
        <v>103.80634316682161</v>
      </c>
      <c r="D68" s="33">
        <f t="shared" si="35"/>
        <v>105.65935368997374</v>
      </c>
      <c r="E68" s="33">
        <f t="shared" si="35"/>
        <v>106.84745861981015</v>
      </c>
      <c r="F68" s="33">
        <f t="shared" si="35"/>
        <v>111.52901571444423</v>
      </c>
      <c r="G68" s="33">
        <f t="shared" si="35"/>
        <v>97.627388796508967</v>
      </c>
      <c r="H68" s="33">
        <f t="shared" si="35"/>
        <v>118.60829654374736</v>
      </c>
      <c r="I68" s="34">
        <f t="shared" si="35"/>
        <v>116.55887566696168</v>
      </c>
      <c r="J68" s="35">
        <f t="shared" si="35"/>
        <v>103.74791057862237</v>
      </c>
      <c r="K68" s="36">
        <f t="shared" si="35"/>
        <v>103.07862495925005</v>
      </c>
      <c r="L68" s="37">
        <f t="shared" si="35"/>
        <v>103.78420764629711</v>
      </c>
      <c r="M68" s="37">
        <f>'[2]df13-18-б'!MS49*100</f>
        <v>102.60910798388723</v>
      </c>
      <c r="AC68" s="4"/>
      <c r="AD68" s="4"/>
      <c r="AE68" s="4"/>
      <c r="AF68" s="4"/>
      <c r="AG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8.75" x14ac:dyDescent="0.15">
      <c r="A69" s="38" t="s">
        <v>16</v>
      </c>
      <c r="B69" s="39">
        <f t="shared" ref="B69:L69" si="36">B191</f>
        <v>117.13491634007151</v>
      </c>
      <c r="C69" s="39">
        <f t="shared" si="36"/>
        <v>95.848750944653801</v>
      </c>
      <c r="D69" s="39">
        <f t="shared" si="36"/>
        <v>101.84995884669317</v>
      </c>
      <c r="E69" s="39">
        <f t="shared" si="36"/>
        <v>111.30090829646477</v>
      </c>
      <c r="F69" s="39">
        <f t="shared" si="36"/>
        <v>104.05491863237373</v>
      </c>
      <c r="G69" s="39">
        <f t="shared" si="36"/>
        <v>103.57116279906585</v>
      </c>
      <c r="H69" s="39">
        <f t="shared" si="36"/>
        <v>102.6905604709054</v>
      </c>
      <c r="I69" s="40">
        <f t="shared" si="36"/>
        <v>109.34828622231882</v>
      </c>
      <c r="J69" s="41">
        <f t="shared" si="36"/>
        <v>104.23553425715946</v>
      </c>
      <c r="K69" s="42">
        <f t="shared" si="36"/>
        <v>105.30426658702127</v>
      </c>
      <c r="L69" s="43">
        <f t="shared" si="36"/>
        <v>104.90596522518736</v>
      </c>
      <c r="M69" s="43">
        <f>'[2]df13-18-б'!DV49*100</f>
        <v>104.92561272041388</v>
      </c>
      <c r="AC69" s="4"/>
      <c r="AD69" s="4"/>
      <c r="AE69" s="4"/>
      <c r="AF69" s="4"/>
      <c r="AG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33" x14ac:dyDescent="0.15">
      <c r="A70" s="28" t="s">
        <v>39</v>
      </c>
      <c r="B70" s="29"/>
      <c r="C70" s="29"/>
      <c r="D70" s="29"/>
      <c r="E70" s="29"/>
      <c r="F70" s="29"/>
      <c r="G70" s="29"/>
      <c r="H70" s="29"/>
      <c r="I70" s="30"/>
      <c r="J70" s="51"/>
      <c r="K70" s="52"/>
      <c r="L70" s="53"/>
      <c r="M70" s="53"/>
      <c r="AC70" s="4"/>
      <c r="AD70" s="4"/>
      <c r="AE70" s="4"/>
      <c r="AF70" s="4"/>
      <c r="AG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8.75" x14ac:dyDescent="0.15">
      <c r="A71" s="32" t="s">
        <v>15</v>
      </c>
      <c r="B71" s="33">
        <f t="shared" ref="B71:L71" si="37">B142</f>
        <v>109.93981145596294</v>
      </c>
      <c r="C71" s="33">
        <f t="shared" si="37"/>
        <v>105.29740656115723</v>
      </c>
      <c r="D71" s="33">
        <f t="shared" si="37"/>
        <v>115.15196808426361</v>
      </c>
      <c r="E71" s="33">
        <f t="shared" si="37"/>
        <v>110.6078535207327</v>
      </c>
      <c r="F71" s="33">
        <f t="shared" si="37"/>
        <v>90.503603911314826</v>
      </c>
      <c r="G71" s="33">
        <f t="shared" si="37"/>
        <v>109.10004089423259</v>
      </c>
      <c r="H71" s="33">
        <f t="shared" si="37"/>
        <v>109.18753526500484</v>
      </c>
      <c r="I71" s="34">
        <f t="shared" si="37"/>
        <v>132.75062045511163</v>
      </c>
      <c r="J71" s="35">
        <f t="shared" si="37"/>
        <v>111.31006287464358</v>
      </c>
      <c r="K71" s="36">
        <f t="shared" si="37"/>
        <v>103.60131894120828</v>
      </c>
      <c r="L71" s="37">
        <f t="shared" si="37"/>
        <v>103.75248082391344</v>
      </c>
      <c r="M71" s="37">
        <f>'[2]df13-18-б'!MS50*100</f>
        <v>102.88612049208821</v>
      </c>
      <c r="AC71" s="4"/>
      <c r="AD71" s="4"/>
      <c r="AE71" s="4"/>
      <c r="AF71" s="4"/>
      <c r="AG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8.75" x14ac:dyDescent="0.15">
      <c r="A72" s="38" t="s">
        <v>16</v>
      </c>
      <c r="B72" s="39">
        <f t="shared" ref="B72:L72" si="38">B192</f>
        <v>107.66164048954553</v>
      </c>
      <c r="C72" s="39">
        <f t="shared" si="38"/>
        <v>99.203607491476674</v>
      </c>
      <c r="D72" s="39">
        <f t="shared" si="38"/>
        <v>113.7930350958668</v>
      </c>
      <c r="E72" s="39">
        <f t="shared" si="38"/>
        <v>115.03546941953377</v>
      </c>
      <c r="F72" s="39">
        <f t="shared" si="38"/>
        <v>97.985093523149729</v>
      </c>
      <c r="G72" s="39">
        <f t="shared" si="38"/>
        <v>101.35467987284048</v>
      </c>
      <c r="H72" s="39">
        <f t="shared" si="38"/>
        <v>100.83080204669574</v>
      </c>
      <c r="I72" s="40">
        <f t="shared" si="38"/>
        <v>122.80340168139465</v>
      </c>
      <c r="J72" s="41">
        <f t="shared" si="38"/>
        <v>115.32821879409856</v>
      </c>
      <c r="K72" s="42">
        <f t="shared" si="38"/>
        <v>104.8599234615051</v>
      </c>
      <c r="L72" s="43">
        <f t="shared" si="38"/>
        <v>104.31106678903681</v>
      </c>
      <c r="M72" s="43">
        <f>'[2]df13-18-б'!DV50*100</f>
        <v>104.12448306418565</v>
      </c>
      <c r="AC72" s="4"/>
      <c r="AD72" s="4"/>
      <c r="AE72" s="4"/>
      <c r="AF72" s="4"/>
      <c r="AG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33" x14ac:dyDescent="0.15">
      <c r="A73" s="28" t="s">
        <v>40</v>
      </c>
      <c r="B73" s="29"/>
      <c r="C73" s="29"/>
      <c r="D73" s="29"/>
      <c r="E73" s="29"/>
      <c r="F73" s="29"/>
      <c r="G73" s="29"/>
      <c r="H73" s="29"/>
      <c r="I73" s="30"/>
      <c r="J73" s="51"/>
      <c r="K73" s="52"/>
      <c r="L73" s="53"/>
      <c r="M73" s="53"/>
      <c r="AC73" s="4"/>
      <c r="AD73" s="4"/>
      <c r="AE73" s="4"/>
      <c r="AF73" s="4"/>
      <c r="AG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8.75" x14ac:dyDescent="0.15">
      <c r="A74" s="32" t="s">
        <v>41</v>
      </c>
      <c r="B74" s="33">
        <f t="shared" ref="B74:L74" si="39">B143</f>
        <v>126.89639389375007</v>
      </c>
      <c r="C74" s="33">
        <f t="shared" si="39"/>
        <v>89.505605765289815</v>
      </c>
      <c r="D74" s="33">
        <f t="shared" si="39"/>
        <v>100.65716641994015</v>
      </c>
      <c r="E74" s="33">
        <f t="shared" si="39"/>
        <v>117.70483070517889</v>
      </c>
      <c r="F74" s="33">
        <f t="shared" si="39"/>
        <v>101.21284007025176</v>
      </c>
      <c r="G74" s="33">
        <f t="shared" si="39"/>
        <v>109.00842288222698</v>
      </c>
      <c r="H74" s="33">
        <f t="shared" si="39"/>
        <v>100.5542631454277</v>
      </c>
      <c r="I74" s="34">
        <f t="shared" si="39"/>
        <v>103.96023253332972</v>
      </c>
      <c r="J74" s="35">
        <f t="shared" si="39"/>
        <v>103.97963047090697</v>
      </c>
      <c r="K74" s="36">
        <f t="shared" si="39"/>
        <v>104.92984229144102</v>
      </c>
      <c r="L74" s="37">
        <f t="shared" si="39"/>
        <v>106.0795141581679</v>
      </c>
      <c r="M74" s="37">
        <f>'[2]df13-18-б'!MS52*100</f>
        <v>106.43611082751841</v>
      </c>
      <c r="AC74" s="4"/>
      <c r="AD74" s="4"/>
      <c r="AE74" s="4"/>
      <c r="AF74" s="4"/>
      <c r="AG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8.75" x14ac:dyDescent="0.15">
      <c r="A75" s="38" t="s">
        <v>16</v>
      </c>
      <c r="B75" s="39">
        <f t="shared" ref="B75:L75" si="40">B193</f>
        <v>122.20282828446025</v>
      </c>
      <c r="C75" s="39">
        <f t="shared" si="40"/>
        <v>101.98268845054028</v>
      </c>
      <c r="D75" s="39">
        <f t="shared" si="40"/>
        <v>104.66997053785813</v>
      </c>
      <c r="E75" s="39">
        <f t="shared" si="40"/>
        <v>111.6406534547862</v>
      </c>
      <c r="F75" s="39">
        <f t="shared" si="40"/>
        <v>108.81693865349922</v>
      </c>
      <c r="G75" s="39">
        <f t="shared" si="40"/>
        <v>103.21170036951655</v>
      </c>
      <c r="H75" s="39">
        <f t="shared" si="40"/>
        <v>101.10987068990904</v>
      </c>
      <c r="I75" s="40">
        <f t="shared" si="40"/>
        <v>104.75426480882855</v>
      </c>
      <c r="J75" s="41">
        <f t="shared" si="40"/>
        <v>102.72723411547209</v>
      </c>
      <c r="K75" s="42">
        <f t="shared" si="40"/>
        <v>104.69131977364854</v>
      </c>
      <c r="L75" s="43">
        <f t="shared" si="40"/>
        <v>105.59072081246109</v>
      </c>
      <c r="M75" s="43">
        <f>'[2]df13-18-б'!DV52*100</f>
        <v>106.13031937624868</v>
      </c>
      <c r="AC75" s="4"/>
      <c r="AD75" s="4"/>
      <c r="AE75" s="4"/>
      <c r="AF75" s="4"/>
      <c r="AG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33" x14ac:dyDescent="0.15">
      <c r="A76" s="28" t="s">
        <v>42</v>
      </c>
      <c r="B76" s="29"/>
      <c r="C76" s="29"/>
      <c r="D76" s="29"/>
      <c r="E76" s="29"/>
      <c r="F76" s="29"/>
      <c r="G76" s="29"/>
      <c r="H76" s="29"/>
      <c r="I76" s="30"/>
      <c r="J76" s="51"/>
      <c r="K76" s="52"/>
      <c r="L76" s="53"/>
      <c r="M76" s="53"/>
      <c r="AC76" s="4"/>
      <c r="AD76" s="4"/>
      <c r="AE76" s="4"/>
      <c r="AF76" s="4"/>
      <c r="AG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8.75" x14ac:dyDescent="0.15">
      <c r="A77" s="32" t="s">
        <v>15</v>
      </c>
      <c r="B77" s="33">
        <f t="shared" ref="B77:L77" si="41">B144</f>
        <v>113.73454630368647</v>
      </c>
      <c r="C77" s="33">
        <f t="shared" si="41"/>
        <v>112.45890784070814</v>
      </c>
      <c r="D77" s="33">
        <f t="shared" si="41"/>
        <v>107.18649908642993</v>
      </c>
      <c r="E77" s="33">
        <f t="shared" si="41"/>
        <v>114.72094130906893</v>
      </c>
      <c r="F77" s="33">
        <f t="shared" si="41"/>
        <v>106.36342359941868</v>
      </c>
      <c r="G77" s="33">
        <f t="shared" si="41"/>
        <v>104.94274587974066</v>
      </c>
      <c r="H77" s="33">
        <f t="shared" si="41"/>
        <v>106.08061973613773</v>
      </c>
      <c r="I77" s="34">
        <f t="shared" si="41"/>
        <v>120.23424726902989</v>
      </c>
      <c r="J77" s="35">
        <f t="shared" si="41"/>
        <v>109.98548771557833</v>
      </c>
      <c r="K77" s="36">
        <f t="shared" si="41"/>
        <v>104.02708439852807</v>
      </c>
      <c r="L77" s="37">
        <f t="shared" si="41"/>
        <v>104.19280245098375</v>
      </c>
      <c r="M77" s="37">
        <f>'[2]df13-18-б'!MS53*100</f>
        <v>103.90919124142542</v>
      </c>
      <c r="AC77" s="4"/>
      <c r="AD77" s="4"/>
      <c r="AE77" s="4"/>
      <c r="AF77" s="4"/>
      <c r="AG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8.75" x14ac:dyDescent="0.15">
      <c r="A78" s="38" t="s">
        <v>16</v>
      </c>
      <c r="B78" s="39">
        <f t="shared" ref="B78:L78" si="42">B194</f>
        <v>110.67528890624607</v>
      </c>
      <c r="C78" s="39">
        <f t="shared" si="42"/>
        <v>107.9645228811349</v>
      </c>
      <c r="D78" s="39">
        <f t="shared" si="42"/>
        <v>106.04828085474185</v>
      </c>
      <c r="E78" s="39">
        <f t="shared" si="42"/>
        <v>118.34971843511217</v>
      </c>
      <c r="F78" s="39">
        <f t="shared" si="42"/>
        <v>102.34602347313999</v>
      </c>
      <c r="G78" s="39">
        <f t="shared" si="42"/>
        <v>104.17610561721243</v>
      </c>
      <c r="H78" s="39">
        <f t="shared" si="42"/>
        <v>103.34647151263441</v>
      </c>
      <c r="I78" s="40">
        <f t="shared" si="42"/>
        <v>114.51664217623177</v>
      </c>
      <c r="J78" s="41">
        <f t="shared" si="42"/>
        <v>110.21518198030267</v>
      </c>
      <c r="K78" s="42">
        <f t="shared" si="42"/>
        <v>104.39610611489871</v>
      </c>
      <c r="L78" s="43">
        <f t="shared" si="42"/>
        <v>104.20659331161363</v>
      </c>
      <c r="M78" s="43">
        <f>'[2]df13-18-б'!DV53*100</f>
        <v>103.91567110788309</v>
      </c>
      <c r="AC78" s="4"/>
      <c r="AD78" s="4"/>
      <c r="AE78" s="4"/>
      <c r="AF78" s="4"/>
      <c r="AG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33" x14ac:dyDescent="0.15">
      <c r="A79" s="28" t="s">
        <v>43</v>
      </c>
      <c r="B79" s="29"/>
      <c r="C79" s="29"/>
      <c r="D79" s="29"/>
      <c r="E79" s="29"/>
      <c r="F79" s="29"/>
      <c r="G79" s="29"/>
      <c r="H79" s="29"/>
      <c r="I79" s="30"/>
      <c r="J79" s="51"/>
      <c r="K79" s="52"/>
      <c r="L79" s="53"/>
      <c r="M79" s="53"/>
      <c r="AC79" s="4"/>
      <c r="AD79" s="4"/>
      <c r="AE79" s="4"/>
      <c r="AF79" s="4"/>
      <c r="AG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8.75" x14ac:dyDescent="0.15">
      <c r="A80" s="32" t="s">
        <v>15</v>
      </c>
      <c r="B80" s="33">
        <f t="shared" ref="B80:L80" si="43">B145</f>
        <v>125.33375324288365</v>
      </c>
      <c r="C80" s="33">
        <f t="shared" si="43"/>
        <v>108.36763131448865</v>
      </c>
      <c r="D80" s="33">
        <f t="shared" si="43"/>
        <v>106.75479478490288</v>
      </c>
      <c r="E80" s="33">
        <f t="shared" si="43"/>
        <v>109.07841806005976</v>
      </c>
      <c r="F80" s="33">
        <f t="shared" si="43"/>
        <v>105.86762031345627</v>
      </c>
      <c r="G80" s="33">
        <f t="shared" si="43"/>
        <v>107.22268034694406</v>
      </c>
      <c r="H80" s="33">
        <f t="shared" si="43"/>
        <v>110.96674109899634</v>
      </c>
      <c r="I80" s="34">
        <f t="shared" si="43"/>
        <v>119.25311678979674</v>
      </c>
      <c r="J80" s="35">
        <f t="shared" si="43"/>
        <v>106.36283953822405</v>
      </c>
      <c r="K80" s="36">
        <f t="shared" si="43"/>
        <v>105.56331898294408</v>
      </c>
      <c r="L80" s="37">
        <f t="shared" si="43"/>
        <v>104.91742109680355</v>
      </c>
      <c r="M80" s="37">
        <f>'[2]df13-18-б'!MS56*100</f>
        <v>104.42468900563723</v>
      </c>
      <c r="AC80" s="4"/>
      <c r="AD80" s="4"/>
      <c r="AE80" s="4"/>
      <c r="AF80" s="4"/>
      <c r="AG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8.75" x14ac:dyDescent="0.15">
      <c r="A81" s="38" t="s">
        <v>16</v>
      </c>
      <c r="B81" s="39">
        <f t="shared" ref="B81:L81" si="44">B195</f>
        <v>122.06948660871943</v>
      </c>
      <c r="C81" s="39">
        <f t="shared" si="44"/>
        <v>107.24754561887322</v>
      </c>
      <c r="D81" s="39">
        <f t="shared" si="44"/>
        <v>107.08980110525725</v>
      </c>
      <c r="E81" s="39">
        <f t="shared" si="44"/>
        <v>111.72029301558976</v>
      </c>
      <c r="F81" s="39">
        <f t="shared" si="44"/>
        <v>102.61128680987557</v>
      </c>
      <c r="G81" s="39">
        <f t="shared" si="44"/>
        <v>105.77045384729229</v>
      </c>
      <c r="H81" s="39">
        <f t="shared" si="44"/>
        <v>108.42832026352124</v>
      </c>
      <c r="I81" s="40">
        <f t="shared" si="44"/>
        <v>118.57214265562665</v>
      </c>
      <c r="J81" s="41">
        <f t="shared" si="44"/>
        <v>106.5034569401834</v>
      </c>
      <c r="K81" s="42">
        <f t="shared" si="44"/>
        <v>105.56530249848312</v>
      </c>
      <c r="L81" s="43">
        <f t="shared" si="44"/>
        <v>104.93214569936602</v>
      </c>
      <c r="M81" s="43">
        <f>'[2]df13-18-б'!DV56*100</f>
        <v>104.43108899828229</v>
      </c>
      <c r="AC81" s="4"/>
      <c r="AD81" s="4"/>
      <c r="AE81" s="4"/>
      <c r="AF81" s="4"/>
      <c r="AG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6.5" x14ac:dyDescent="0.15">
      <c r="A82" s="28" t="s">
        <v>44</v>
      </c>
      <c r="B82" s="29"/>
      <c r="C82" s="29"/>
      <c r="D82" s="29"/>
      <c r="E82" s="29"/>
      <c r="F82" s="29"/>
      <c r="G82" s="29"/>
      <c r="H82" s="29"/>
      <c r="I82" s="30"/>
      <c r="J82" s="51"/>
      <c r="K82" s="52"/>
      <c r="L82" s="53"/>
      <c r="M82" s="53"/>
      <c r="AC82" s="4"/>
      <c r="AD82" s="4"/>
      <c r="AE82" s="4"/>
      <c r="AF82" s="4"/>
      <c r="AG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8.75" x14ac:dyDescent="0.15">
      <c r="A83" s="32" t="s">
        <v>15</v>
      </c>
      <c r="B83" s="33">
        <f t="shared" ref="B83:L83" si="45">B146</f>
        <v>104.65352745438912</v>
      </c>
      <c r="C83" s="33">
        <f t="shared" si="45"/>
        <v>91.285794998144027</v>
      </c>
      <c r="D83" s="33">
        <f t="shared" si="45"/>
        <v>167.10973772901391</v>
      </c>
      <c r="E83" s="33">
        <f t="shared" si="45"/>
        <v>115.30076213961833</v>
      </c>
      <c r="F83" s="33">
        <f t="shared" si="45"/>
        <v>112.80298620692557</v>
      </c>
      <c r="G83" s="33">
        <f t="shared" si="45"/>
        <v>113.91573999749096</v>
      </c>
      <c r="H83" s="33">
        <f t="shared" si="45"/>
        <v>115.14232868313748</v>
      </c>
      <c r="I83" s="34">
        <f t="shared" si="45"/>
        <v>147.16622145699597</v>
      </c>
      <c r="J83" s="35">
        <f t="shared" si="45"/>
        <v>104.83378124147636</v>
      </c>
      <c r="K83" s="36">
        <f t="shared" si="45"/>
        <v>105.24495410173441</v>
      </c>
      <c r="L83" s="37">
        <f t="shared" si="45"/>
        <v>104.16011163969205</v>
      </c>
      <c r="M83" s="37"/>
      <c r="AC83" s="4"/>
      <c r="AD83" s="4"/>
      <c r="AE83" s="4"/>
      <c r="AF83" s="4"/>
      <c r="AG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8.75" x14ac:dyDescent="0.2">
      <c r="A84" s="73" t="s">
        <v>45</v>
      </c>
      <c r="B84" s="74"/>
      <c r="C84" s="74"/>
      <c r="D84" s="74"/>
      <c r="E84" s="74"/>
      <c r="F84" s="74"/>
      <c r="G84" s="74"/>
      <c r="H84" s="74"/>
      <c r="I84" s="75"/>
      <c r="J84" s="76"/>
      <c r="K84" s="77"/>
      <c r="L84" s="78"/>
      <c r="M84" s="78"/>
      <c r="AC84" s="4"/>
      <c r="AD84" s="4"/>
      <c r="AE84" s="4"/>
      <c r="AF84" s="4"/>
      <c r="AG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8.75" x14ac:dyDescent="0.15">
      <c r="A85" s="32" t="s">
        <v>15</v>
      </c>
      <c r="B85" s="33">
        <f t="shared" ref="B85:L85" si="46">B150</f>
        <v>117.23840500072428</v>
      </c>
      <c r="C85" s="33">
        <f t="shared" si="46"/>
        <v>100.90136925070345</v>
      </c>
      <c r="D85" s="33">
        <f t="shared" si="46"/>
        <v>115.50581758299016</v>
      </c>
      <c r="E85" s="33">
        <f t="shared" si="46"/>
        <v>116.33574815220859</v>
      </c>
      <c r="F85" s="33">
        <f t="shared" si="46"/>
        <v>104.53618334891097</v>
      </c>
      <c r="G85" s="33">
        <f t="shared" si="46"/>
        <v>106.27746355842814</v>
      </c>
      <c r="H85" s="33">
        <f>'[2]df13-18-б'!GX65*100</f>
        <v>107.13451994112756</v>
      </c>
      <c r="I85" s="34">
        <f t="shared" si="46"/>
        <v>113.7548810136804</v>
      </c>
      <c r="J85" s="35">
        <f t="shared" si="46"/>
        <v>102.47991753715506</v>
      </c>
      <c r="K85" s="36">
        <f t="shared" si="46"/>
        <v>103.34441524430945</v>
      </c>
      <c r="L85" s="37">
        <f t="shared" si="46"/>
        <v>103.80484217377001</v>
      </c>
      <c r="M85" s="37">
        <f>'[2]df13-18-б'!MS66*100</f>
        <v>102.08572128993019</v>
      </c>
      <c r="AC85" s="4"/>
      <c r="AD85" s="4"/>
      <c r="AE85" s="4"/>
      <c r="AF85" s="4"/>
      <c r="AG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8.75" x14ac:dyDescent="0.15">
      <c r="A86" s="38" t="s">
        <v>16</v>
      </c>
      <c r="B86" s="39">
        <f t="shared" ref="B86:L88" si="47">B197</f>
        <v>122.02709376687066</v>
      </c>
      <c r="C86" s="39">
        <f t="shared" si="47"/>
        <v>94.935129032819134</v>
      </c>
      <c r="D86" s="39">
        <f t="shared" si="47"/>
        <v>112.23605505514274</v>
      </c>
      <c r="E86" s="39">
        <f t="shared" si="47"/>
        <v>117.75429280413501</v>
      </c>
      <c r="F86" s="39">
        <f t="shared" si="47"/>
        <v>106.81991916756451</v>
      </c>
      <c r="G86" s="39">
        <f t="shared" si="47"/>
        <v>103.28567654130619</v>
      </c>
      <c r="H86" s="39">
        <f t="shared" si="47"/>
        <v>106.05956571348986</v>
      </c>
      <c r="I86" s="40">
        <f t="shared" si="47"/>
        <v>112.4561135190244</v>
      </c>
      <c r="J86" s="41">
        <f t="shared" si="47"/>
        <v>103.71901742353006</v>
      </c>
      <c r="K86" s="42">
        <f t="shared" si="47"/>
        <v>104.05521279853139</v>
      </c>
      <c r="L86" s="43">
        <f t="shared" si="47"/>
        <v>103.1183477938277</v>
      </c>
      <c r="M86" s="43">
        <f>'[2]df13-18-б'!DV66*100</f>
        <v>101.83849434066845</v>
      </c>
      <c r="AC86" s="4"/>
      <c r="AD86" s="4"/>
      <c r="AE86" s="4"/>
      <c r="AF86" s="4"/>
      <c r="AG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64.5" x14ac:dyDescent="0.15">
      <c r="A87" s="79" t="s">
        <v>46</v>
      </c>
      <c r="B87" s="39">
        <f t="shared" si="47"/>
        <v>121.52301170511161</v>
      </c>
      <c r="C87" s="39">
        <f t="shared" si="47"/>
        <v>97.547970986321332</v>
      </c>
      <c r="D87" s="39">
        <f t="shared" si="47"/>
        <v>112.39841671742801</v>
      </c>
      <c r="E87" s="39">
        <f t="shared" si="47"/>
        <v>115.51292308445693</v>
      </c>
      <c r="F87" s="39">
        <f t="shared" si="47"/>
        <v>104.28591964326807</v>
      </c>
      <c r="G87" s="39">
        <f t="shared" si="47"/>
        <v>103.27707881698301</v>
      </c>
      <c r="H87" s="39">
        <f t="shared" si="47"/>
        <v>105.19974142409644</v>
      </c>
      <c r="I87" s="40">
        <f t="shared" si="47"/>
        <v>112.82258008889407</v>
      </c>
      <c r="J87" s="41">
        <f t="shared" si="47"/>
        <v>104.54615420905856</v>
      </c>
      <c r="K87" s="42">
        <f t="shared" si="47"/>
        <v>104.57984189953744</v>
      </c>
      <c r="L87" s="43">
        <f t="shared" si="47"/>
        <v>104.01929862117525</v>
      </c>
      <c r="M87" s="43"/>
      <c r="AC87" s="4"/>
      <c r="AD87" s="4"/>
      <c r="AE87" s="4"/>
      <c r="AF87" s="4"/>
      <c r="AG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33.75" thickBot="1" x14ac:dyDescent="0.2">
      <c r="A88" s="80" t="s">
        <v>47</v>
      </c>
      <c r="B88" s="81">
        <f t="shared" si="47"/>
        <v>119.51135248706255</v>
      </c>
      <c r="C88" s="81">
        <f t="shared" si="47"/>
        <v>99.677386842273137</v>
      </c>
      <c r="D88" s="81">
        <f t="shared" si="47"/>
        <v>109.75954679670741</v>
      </c>
      <c r="E88" s="81">
        <f t="shared" si="47"/>
        <v>112.59521413368051</v>
      </c>
      <c r="F88" s="81">
        <f t="shared" si="47"/>
        <v>102.81913644929142</v>
      </c>
      <c r="G88" s="81">
        <f t="shared" si="47"/>
        <v>102.03320720836243</v>
      </c>
      <c r="H88" s="81">
        <f t="shared" si="47"/>
        <v>103.82437233718245</v>
      </c>
      <c r="I88" s="82">
        <f t="shared" si="47"/>
        <v>114.43575563458556</v>
      </c>
      <c r="J88" s="83">
        <f t="shared" si="47"/>
        <v>106.69265218668407</v>
      </c>
      <c r="K88" s="84">
        <f t="shared" si="47"/>
        <v>105.29266305899007</v>
      </c>
      <c r="L88" s="85">
        <f t="shared" si="47"/>
        <v>104.67831926609847</v>
      </c>
      <c r="M88" s="85"/>
      <c r="AC88" s="4"/>
      <c r="AD88" s="4"/>
      <c r="AE88" s="4"/>
      <c r="AF88" s="4"/>
      <c r="AG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9.5" thickTop="1" x14ac:dyDescent="0.2">
      <c r="A89" s="73" t="s">
        <v>48</v>
      </c>
      <c r="B89" s="74"/>
      <c r="C89" s="74"/>
      <c r="D89" s="74"/>
      <c r="E89" s="74"/>
      <c r="F89" s="74"/>
      <c r="G89" s="74"/>
      <c r="H89" s="74"/>
      <c r="I89" s="75"/>
      <c r="J89" s="76"/>
      <c r="K89" s="77"/>
      <c r="L89" s="78"/>
      <c r="M89" s="78"/>
      <c r="AC89" s="4"/>
      <c r="AD89" s="4"/>
      <c r="AE89" s="4"/>
      <c r="AF89" s="4"/>
      <c r="AG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9.5" x14ac:dyDescent="0.15">
      <c r="A90" s="32" t="s">
        <v>15</v>
      </c>
      <c r="B90" s="33">
        <f t="shared" ref="B90:L90" si="48">B152</f>
        <v>114.97062446323527</v>
      </c>
      <c r="C90" s="33">
        <f t="shared" si="48"/>
        <v>100.82606098335741</v>
      </c>
      <c r="D90" s="33">
        <f t="shared" si="48"/>
        <v>115.91279453504761</v>
      </c>
      <c r="E90" s="33">
        <f t="shared" si="48"/>
        <v>102.50281876862648</v>
      </c>
      <c r="F90" s="33">
        <f t="shared" si="48"/>
        <v>107.58050972137079</v>
      </c>
      <c r="G90" s="33">
        <f t="shared" si="48"/>
        <v>104.40097516452455</v>
      </c>
      <c r="H90" s="86">
        <f>'[2]df13-18-б'!GX72*100</f>
        <v>113.17770481759612</v>
      </c>
      <c r="I90" s="87">
        <f t="shared" si="48"/>
        <v>113.50020569958915</v>
      </c>
      <c r="J90" s="35">
        <f t="shared" si="48"/>
        <v>104.64092706700301</v>
      </c>
      <c r="K90" s="36">
        <f t="shared" si="48"/>
        <v>105.7941651277156</v>
      </c>
      <c r="L90" s="37">
        <f t="shared" si="48"/>
        <v>104.78461567801558</v>
      </c>
      <c r="M90" s="37">
        <f>'[2]df13-18-б'!MS73*100</f>
        <v>103.95286083790182</v>
      </c>
      <c r="AC90" s="4"/>
      <c r="AD90" s="4"/>
      <c r="AE90" s="4"/>
      <c r="AF90" s="4"/>
      <c r="AG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8.75" hidden="1" x14ac:dyDescent="0.15">
      <c r="A91" s="38" t="s">
        <v>49</v>
      </c>
      <c r="B91" s="88">
        <f>B202</f>
        <v>0</v>
      </c>
      <c r="C91" s="39"/>
      <c r="D91" s="39"/>
      <c r="E91" s="39"/>
      <c r="F91" s="39"/>
      <c r="G91" s="39"/>
      <c r="H91" s="39"/>
      <c r="I91" s="40"/>
      <c r="J91" s="41"/>
      <c r="K91" s="42"/>
      <c r="L91" s="43"/>
      <c r="M91" s="43"/>
      <c r="AC91" s="4"/>
      <c r="AD91" s="4"/>
      <c r="AE91" s="4"/>
      <c r="AF91" s="4"/>
      <c r="AG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8.75" x14ac:dyDescent="0.2">
      <c r="A92" s="73" t="s">
        <v>50</v>
      </c>
      <c r="B92" s="74"/>
      <c r="C92" s="74"/>
      <c r="D92" s="74"/>
      <c r="E92" s="74"/>
      <c r="F92" s="74"/>
      <c r="G92" s="74"/>
      <c r="H92" s="74"/>
      <c r="I92" s="75"/>
      <c r="J92" s="76"/>
      <c r="K92" s="77"/>
      <c r="L92" s="78"/>
      <c r="M92" s="78"/>
      <c r="AC92" s="4"/>
      <c r="AD92" s="4"/>
      <c r="AE92" s="4"/>
      <c r="AF92" s="4"/>
      <c r="AG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9.5" x14ac:dyDescent="0.15">
      <c r="A93" s="32" t="s">
        <v>15</v>
      </c>
      <c r="B93" s="33">
        <f t="shared" ref="B93:L93" si="49">B153</f>
        <v>110.41268936978868</v>
      </c>
      <c r="C93" s="33">
        <f t="shared" si="49"/>
        <v>96.243820834975253</v>
      </c>
      <c r="D93" s="33">
        <f t="shared" si="49"/>
        <v>126.17285666371873</v>
      </c>
      <c r="E93" s="33">
        <f t="shared" si="49"/>
        <v>97.300650640112224</v>
      </c>
      <c r="F93" s="33">
        <f t="shared" si="49"/>
        <v>108.91235693209755</v>
      </c>
      <c r="G93" s="33">
        <f t="shared" si="49"/>
        <v>105.44363633662397</v>
      </c>
      <c r="H93" s="33">
        <f t="shared" si="49"/>
        <v>110.42028950541132</v>
      </c>
      <c r="I93" s="87">
        <f t="shared" si="49"/>
        <v>117.86560515312148</v>
      </c>
      <c r="J93" s="35">
        <f t="shared" si="49"/>
        <v>108.00093800561328</v>
      </c>
      <c r="K93" s="36">
        <f t="shared" si="49"/>
        <v>106.00140725633429</v>
      </c>
      <c r="L93" s="37">
        <f t="shared" si="49"/>
        <v>104.36151935927604</v>
      </c>
      <c r="M93" s="37">
        <f>'[2]df13-18-б'!MS74*100</f>
        <v>103.75596504087663</v>
      </c>
      <c r="AC93" s="4"/>
      <c r="AD93" s="4"/>
      <c r="AE93" s="4"/>
      <c r="AF93" s="4"/>
      <c r="AG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8.75" hidden="1" x14ac:dyDescent="0.15">
      <c r="A94" s="38" t="s">
        <v>49</v>
      </c>
      <c r="B94" s="88">
        <f>B207</f>
        <v>0</v>
      </c>
      <c r="C94" s="39"/>
      <c r="D94" s="39"/>
      <c r="E94" s="39"/>
      <c r="F94" s="39"/>
      <c r="G94" s="39"/>
      <c r="H94" s="39"/>
      <c r="I94" s="40"/>
      <c r="J94" s="41"/>
      <c r="K94" s="42"/>
      <c r="L94" s="43"/>
      <c r="M94" s="43"/>
      <c r="AC94" s="4"/>
      <c r="AD94" s="4"/>
      <c r="AE94" s="4"/>
      <c r="AF94" s="4"/>
      <c r="AG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8.75" x14ac:dyDescent="0.2">
      <c r="A95" s="73" t="s">
        <v>51</v>
      </c>
      <c r="B95" s="74"/>
      <c r="C95" s="74"/>
      <c r="D95" s="74"/>
      <c r="E95" s="74"/>
      <c r="F95" s="74"/>
      <c r="G95" s="74"/>
      <c r="H95" s="74"/>
      <c r="I95" s="75"/>
      <c r="J95" s="76"/>
      <c r="K95" s="77"/>
      <c r="L95" s="78"/>
      <c r="M95" s="78"/>
      <c r="AC95" s="4"/>
      <c r="AD95" s="4"/>
      <c r="AE95" s="4"/>
      <c r="AF95" s="4"/>
      <c r="AG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9.5" x14ac:dyDescent="0.15">
      <c r="A96" s="32" t="s">
        <v>15</v>
      </c>
      <c r="B96" s="33">
        <f t="shared" ref="B96:L96" si="50">B154</f>
        <v>120.73259013986686</v>
      </c>
      <c r="C96" s="33">
        <f t="shared" si="50"/>
        <v>105.68859790040636</v>
      </c>
      <c r="D96" s="33">
        <f t="shared" si="50"/>
        <v>108.36704534621944</v>
      </c>
      <c r="E96" s="33">
        <f t="shared" si="50"/>
        <v>109.10425358485456</v>
      </c>
      <c r="F96" s="33">
        <f t="shared" si="50"/>
        <v>106.38926686799147</v>
      </c>
      <c r="G96" s="33">
        <f t="shared" si="50"/>
        <v>103.22929682139382</v>
      </c>
      <c r="H96" s="33">
        <f t="shared" si="50"/>
        <v>116.23149511612118</v>
      </c>
      <c r="I96" s="87">
        <f t="shared" si="50"/>
        <v>108.80097791981025</v>
      </c>
      <c r="J96" s="35">
        <f t="shared" si="50"/>
        <v>100.66199751603094</v>
      </c>
      <c r="K96" s="36">
        <f t="shared" si="50"/>
        <v>105.52678178618022</v>
      </c>
      <c r="L96" s="37">
        <f t="shared" si="50"/>
        <v>105.3414336524976</v>
      </c>
      <c r="M96" s="37">
        <f>'[2]df13-18-б'!MS75*100</f>
        <v>104.21354843809148</v>
      </c>
      <c r="AC96" s="4"/>
      <c r="AD96" s="4"/>
      <c r="AE96" s="4"/>
      <c r="AF96" s="4"/>
      <c r="AG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31.5" x14ac:dyDescent="0.15">
      <c r="A97" s="89" t="s">
        <v>52</v>
      </c>
      <c r="B97" s="39">
        <f t="shared" ref="B97:L97" si="51">B204</f>
        <v>120.03171900671472</v>
      </c>
      <c r="C97" s="39">
        <f t="shared" si="51"/>
        <v>104.86222549365813</v>
      </c>
      <c r="D97" s="39">
        <f t="shared" si="51"/>
        <v>106.06639310008525</v>
      </c>
      <c r="E97" s="39">
        <f t="shared" si="51"/>
        <v>109.48386844036568</v>
      </c>
      <c r="F97" s="39">
        <f t="shared" si="51"/>
        <v>104.37945732722345</v>
      </c>
      <c r="G97" s="39">
        <f t="shared" si="51"/>
        <v>102.52036122230912</v>
      </c>
      <c r="H97" s="39">
        <f t="shared" si="51"/>
        <v>114.89047253240581</v>
      </c>
      <c r="I97" s="40">
        <f t="shared" si="51"/>
        <v>111.09841190337046</v>
      </c>
      <c r="J97" s="41">
        <f t="shared" si="51"/>
        <v>99.600670078672934</v>
      </c>
      <c r="K97" s="42">
        <f t="shared" si="51"/>
        <v>105.54255021187635</v>
      </c>
      <c r="L97" s="43">
        <f t="shared" si="51"/>
        <v>104.89443039292148</v>
      </c>
      <c r="M97" s="43">
        <f>'[2]df13-18-б'!DV75*100</f>
        <v>104.17470052846825</v>
      </c>
      <c r="AC97" s="4"/>
      <c r="AD97" s="4"/>
      <c r="AE97" s="4"/>
      <c r="AF97" s="4"/>
      <c r="AG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25.15" customHeight="1" x14ac:dyDescent="0.2">
      <c r="A98" s="73" t="s">
        <v>53</v>
      </c>
      <c r="B98" s="74"/>
      <c r="C98" s="74"/>
      <c r="D98" s="74"/>
      <c r="E98" s="74"/>
      <c r="F98" s="74"/>
      <c r="G98" s="74"/>
      <c r="H98" s="74"/>
      <c r="I98" s="75"/>
      <c r="J98" s="76"/>
      <c r="K98" s="77"/>
      <c r="L98" s="78"/>
      <c r="M98" s="78"/>
      <c r="AC98" s="4"/>
      <c r="AD98" s="4"/>
      <c r="AE98" s="4"/>
      <c r="AF98" s="4"/>
      <c r="AG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8.75" x14ac:dyDescent="0.15">
      <c r="A99" s="32" t="s">
        <v>15</v>
      </c>
      <c r="B99" s="33">
        <f t="shared" ref="B99:L99" si="52">B155</f>
        <v>116.66648578406338</v>
      </c>
      <c r="C99" s="33">
        <f t="shared" si="52"/>
        <v>110.20144182505842</v>
      </c>
      <c r="D99" s="33">
        <f t="shared" si="52"/>
        <v>110.44594352590393</v>
      </c>
      <c r="E99" s="33">
        <f t="shared" si="52"/>
        <v>109.11633661268915</v>
      </c>
      <c r="F99" s="86">
        <f>'[2]df13-18-б'!EE80*100+2.1</f>
        <v>112.36725992668823</v>
      </c>
      <c r="G99" s="86">
        <f t="shared" si="52"/>
        <v>106.49730143724416</v>
      </c>
      <c r="H99" s="33">
        <f t="shared" si="52"/>
        <v>105.9576591283611</v>
      </c>
      <c r="I99" s="34">
        <f t="shared" si="52"/>
        <v>108.79456420499159</v>
      </c>
      <c r="J99" s="35">
        <f t="shared" si="52"/>
        <v>105.1219349944853</v>
      </c>
      <c r="K99" s="36">
        <f t="shared" si="52"/>
        <v>103.69152303874746</v>
      </c>
      <c r="L99" s="37">
        <f t="shared" si="52"/>
        <v>103.27840884451676</v>
      </c>
      <c r="M99" s="37">
        <f>'[2]df13-18-б'!MS80*100</f>
        <v>103.13268257362836</v>
      </c>
      <c r="AC99" s="4"/>
      <c r="AD99" s="4"/>
      <c r="AE99" s="4"/>
      <c r="AF99" s="4"/>
      <c r="AG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8.75" x14ac:dyDescent="0.15">
      <c r="A100" s="38" t="s">
        <v>16</v>
      </c>
      <c r="B100" s="88">
        <f t="shared" ref="B100:L100" si="53">B205</f>
        <v>122.89799881324701</v>
      </c>
      <c r="C100" s="39">
        <f t="shared" si="53"/>
        <v>117.87847532931863</v>
      </c>
      <c r="D100" s="39">
        <f t="shared" si="53"/>
        <v>139.75454507514871</v>
      </c>
      <c r="E100" s="39">
        <f t="shared" si="53"/>
        <v>111.45413453260804</v>
      </c>
      <c r="F100" s="39">
        <f t="shared" si="53"/>
        <v>104.00627537780073</v>
      </c>
      <c r="G100" s="39">
        <f t="shared" si="53"/>
        <v>110.00603301455696</v>
      </c>
      <c r="H100" s="39">
        <f t="shared" si="53"/>
        <v>101.05882338131056</v>
      </c>
      <c r="I100" s="40">
        <f t="shared" si="53"/>
        <v>111.46163474442869</v>
      </c>
      <c r="J100" s="41">
        <f t="shared" si="53"/>
        <v>103.42983132066452</v>
      </c>
      <c r="K100" s="42">
        <f t="shared" si="53"/>
        <v>104.89248169392799</v>
      </c>
      <c r="L100" s="43">
        <f t="shared" si="53"/>
        <v>103.9695406327272</v>
      </c>
      <c r="M100" s="43">
        <f>'[2]df13-18-б'!DV80*100</f>
        <v>103.72746564489135</v>
      </c>
      <c r="AC100" s="4"/>
      <c r="AD100" s="4"/>
      <c r="AE100" s="4"/>
      <c r="AF100" s="4"/>
      <c r="AG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32.25" thickBot="1" x14ac:dyDescent="0.2">
      <c r="A101" s="90" t="s">
        <v>54</v>
      </c>
      <c r="B101" s="91">
        <f>'[2]df04-07'!K75*100</f>
        <v>117.05790410627159</v>
      </c>
      <c r="C101" s="91">
        <f>'[2]df08-12'!C76*100</f>
        <v>110.9667826953862</v>
      </c>
      <c r="D101" s="81">
        <f>'[2]df08-12'!AQ76*100</f>
        <v>110.88919867694926</v>
      </c>
      <c r="E101" s="81">
        <f>'[2]df08-12'!BE76*100</f>
        <v>107.8221747072345</v>
      </c>
      <c r="F101" s="81">
        <f>'[2]df08-12'!BS76*100</f>
        <v>105.8986323190787</v>
      </c>
      <c r="G101" s="81">
        <f>'[2]df08-12'!CG76*100</f>
        <v>106.18330411696721</v>
      </c>
      <c r="H101" s="81">
        <f>'[2]df13-18-б'!AU79*100</f>
        <v>102.7534642386225</v>
      </c>
      <c r="I101" s="82">
        <f>'[2]df13-18-б'!BK79*100</f>
        <v>115.20245379591194</v>
      </c>
      <c r="J101" s="83">
        <f>'[2]df13-18-б'!CA79*100</f>
        <v>108.88010960295793</v>
      </c>
      <c r="K101" s="84">
        <f>'[2]df13-18-б'!CP79*100</f>
        <v>105.2652491982879</v>
      </c>
      <c r="L101" s="85">
        <f>'[2]df13-18-б'!DF79*100</f>
        <v>105.05488747252166</v>
      </c>
      <c r="M101" s="85">
        <f>'[2]df13-18-б'!DV79*100</f>
        <v>104.70400845586502</v>
      </c>
      <c r="AC101" s="4"/>
      <c r="AD101" s="4"/>
      <c r="AE101" s="4"/>
      <c r="AF101" s="4"/>
      <c r="AG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34.15" customHeight="1" thickTop="1" x14ac:dyDescent="0.2">
      <c r="A102" s="73" t="s">
        <v>55</v>
      </c>
      <c r="B102" s="74"/>
      <c r="C102" s="74"/>
      <c r="D102" s="74"/>
      <c r="E102" s="74"/>
      <c r="F102" s="74"/>
      <c r="G102" s="74"/>
      <c r="H102" s="74"/>
      <c r="I102" s="75"/>
      <c r="J102" s="76"/>
      <c r="K102" s="92"/>
      <c r="L102" s="93"/>
      <c r="M102" s="93"/>
      <c r="AC102" s="4"/>
      <c r="AD102" s="4"/>
      <c r="AE102" s="4"/>
      <c r="AF102" s="4"/>
      <c r="AG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8.75" x14ac:dyDescent="0.15">
      <c r="A103" s="32" t="s">
        <v>15</v>
      </c>
      <c r="B103" s="33">
        <v>119.4</v>
      </c>
      <c r="C103" s="33">
        <v>104.96</v>
      </c>
      <c r="D103" s="33">
        <v>107.97</v>
      </c>
      <c r="E103" s="33">
        <f t="shared" ref="E103:L103" si="54">E157</f>
        <v>108.81759329527216</v>
      </c>
      <c r="F103" s="33">
        <f t="shared" si="54"/>
        <v>106.78887965348932</v>
      </c>
      <c r="G103" s="33">
        <f t="shared" si="54"/>
        <v>106.00698091850485</v>
      </c>
      <c r="H103" s="33">
        <f t="shared" si="54"/>
        <v>104.96137280098601</v>
      </c>
      <c r="I103" s="94">
        <f t="shared" si="54"/>
        <v>114.30972260932106</v>
      </c>
      <c r="J103" s="35">
        <f t="shared" si="54"/>
        <v>106.03167494679889</v>
      </c>
      <c r="K103" s="36">
        <f t="shared" si="54"/>
        <v>105.04380984686162</v>
      </c>
      <c r="L103" s="37">
        <f t="shared" si="54"/>
        <v>104.53189530144731</v>
      </c>
      <c r="M103" s="37">
        <f>'[2]df13-18-б'!MS95*100</f>
        <v>104.16560516944568</v>
      </c>
      <c r="AC103" s="4"/>
      <c r="AD103" s="4"/>
      <c r="AE103" s="4"/>
      <c r="AF103" s="4"/>
      <c r="AG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ht="18.75" x14ac:dyDescent="0.15">
      <c r="A104" s="38" t="s">
        <v>56</v>
      </c>
      <c r="B104" s="88"/>
      <c r="C104" s="39">
        <f>'[2]df08-12'!C92*100</f>
        <v>105.11398079089832</v>
      </c>
      <c r="D104" s="39">
        <f>'[2]df08-12'!AQ92*100</f>
        <v>105.31451087046517</v>
      </c>
      <c r="E104" s="39">
        <f>'[2]df08-12'!BE92*100</f>
        <v>108.70652115871464</v>
      </c>
      <c r="F104" s="39">
        <f>'[2]df13-18-б'!S95*100</f>
        <v>107.02005329442244</v>
      </c>
      <c r="G104" s="39">
        <f>'[2]df13-18-б'!AG95*100</f>
        <v>106.06758471550897</v>
      </c>
      <c r="H104" s="39">
        <f>'[2]df13-18-б'!AU95*100</f>
        <v>104.7313734819809</v>
      </c>
      <c r="I104" s="40">
        <f>'[2]df13-18-б'!BK95*100</f>
        <v>110.5485611794262</v>
      </c>
      <c r="J104" s="41"/>
      <c r="K104" s="42"/>
      <c r="L104" s="43"/>
      <c r="M104" s="43"/>
      <c r="AC104" s="4"/>
      <c r="AD104" s="4"/>
      <c r="AE104" s="4"/>
      <c r="AF104" s="4"/>
      <c r="AG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18.75" x14ac:dyDescent="0.2">
      <c r="A105" s="95" t="s">
        <v>57</v>
      </c>
      <c r="B105" s="74"/>
      <c r="C105" s="74"/>
      <c r="D105" s="74"/>
      <c r="E105" s="74"/>
      <c r="F105" s="74"/>
      <c r="G105" s="74"/>
      <c r="H105" s="74"/>
      <c r="I105" s="75"/>
      <c r="J105" s="76"/>
      <c r="K105" s="77"/>
      <c r="L105" s="78"/>
      <c r="M105" s="78"/>
      <c r="AC105" s="4"/>
      <c r="AD105" s="4"/>
      <c r="AE105" s="4"/>
      <c r="AF105" s="4"/>
      <c r="AG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18.75" x14ac:dyDescent="0.15">
      <c r="A106" s="32" t="s">
        <v>15</v>
      </c>
      <c r="B106" s="33">
        <v>118.8</v>
      </c>
      <c r="C106" s="33">
        <f t="shared" ref="C106:L106" si="55">C158</f>
        <v>105.2</v>
      </c>
      <c r="D106" s="33">
        <f t="shared" si="55"/>
        <v>112.71243853682331</v>
      </c>
      <c r="E106" s="86">
        <v>117.1</v>
      </c>
      <c r="F106" s="86">
        <f>'[2]df13-18-б'!EE69*100</f>
        <v>111.29607239702706</v>
      </c>
      <c r="G106" s="86">
        <f t="shared" si="55"/>
        <v>101.19523531509709</v>
      </c>
      <c r="H106" s="33">
        <f t="shared" si="55"/>
        <v>106.35664469938297</v>
      </c>
      <c r="I106" s="34">
        <f t="shared" si="55"/>
        <v>104.94937417896793</v>
      </c>
      <c r="J106" s="35">
        <f t="shared" si="55"/>
        <v>103.85452386254153</v>
      </c>
      <c r="K106" s="36">
        <f t="shared" si="55"/>
        <v>104.22053274919094</v>
      </c>
      <c r="L106" s="37">
        <f t="shared" si="55"/>
        <v>105.54814316437846</v>
      </c>
      <c r="M106" s="37">
        <f>'[2]df13-18-б'!MS69*100</f>
        <v>105.2524237964149</v>
      </c>
      <c r="AC106" s="4"/>
      <c r="AD106" s="4"/>
      <c r="AE106" s="4"/>
      <c r="AF106" s="4"/>
      <c r="AG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19.5" thickBot="1" x14ac:dyDescent="0.2">
      <c r="A107" s="96" t="s">
        <v>16</v>
      </c>
      <c r="B107" s="97">
        <f t="shared" ref="B107:L107" si="56">B208</f>
        <v>123.10601944778124</v>
      </c>
      <c r="C107" s="98">
        <f t="shared" si="56"/>
        <v>103.20616925610264</v>
      </c>
      <c r="D107" s="98">
        <f t="shared" si="56"/>
        <v>106.53134329423781</v>
      </c>
      <c r="E107" s="98">
        <f t="shared" si="56"/>
        <v>109.91165851796141</v>
      </c>
      <c r="F107" s="98">
        <f t="shared" si="56"/>
        <v>108.6383562651686</v>
      </c>
      <c r="G107" s="98">
        <f t="shared" si="56"/>
        <v>105.63442326335111</v>
      </c>
      <c r="H107" s="98">
        <f t="shared" si="56"/>
        <v>104.3282120611905</v>
      </c>
      <c r="I107" s="99">
        <f t="shared" si="56"/>
        <v>105.52392836282911</v>
      </c>
      <c r="J107" s="100">
        <f t="shared" si="56"/>
        <v>103.97465589184658</v>
      </c>
      <c r="K107" s="101">
        <f t="shared" si="56"/>
        <v>104.15836232609882</v>
      </c>
      <c r="L107" s="102">
        <f t="shared" si="56"/>
        <v>105.20692418327624</v>
      </c>
      <c r="M107" s="102">
        <f>'[2]df13-18-б'!DV69*100</f>
        <v>104.94726366218971</v>
      </c>
      <c r="AC107" s="4"/>
      <c r="AD107" s="4"/>
      <c r="AE107" s="4"/>
      <c r="AF107" s="4"/>
      <c r="AG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8.75" x14ac:dyDescent="0.2">
      <c r="A108" s="73" t="s">
        <v>58</v>
      </c>
      <c r="B108" s="103"/>
      <c r="C108" s="74"/>
      <c r="D108" s="74"/>
      <c r="E108" s="74"/>
      <c r="F108" s="74"/>
      <c r="G108" s="74"/>
      <c r="H108" s="74"/>
      <c r="I108" s="75"/>
      <c r="J108" s="74"/>
      <c r="K108" s="75"/>
      <c r="L108" s="104"/>
      <c r="M108" s="104"/>
      <c r="AC108" s="4"/>
      <c r="AD108" s="4"/>
      <c r="AE108" s="4"/>
      <c r="AF108" s="4"/>
      <c r="AG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8.75" x14ac:dyDescent="0.15">
      <c r="A109" s="105" t="s">
        <v>59</v>
      </c>
      <c r="B109" s="106">
        <f t="shared" ref="B109:L109" si="57">B160</f>
        <v>112.76613449038697</v>
      </c>
      <c r="C109" s="107">
        <f t="shared" si="57"/>
        <v>110.31128473451366</v>
      </c>
      <c r="D109" s="107">
        <f t="shared" si="57"/>
        <v>106.17386492044017</v>
      </c>
      <c r="E109" s="107">
        <f t="shared" si="57"/>
        <v>108.24598456124575</v>
      </c>
      <c r="F109" s="107">
        <f t="shared" si="57"/>
        <v>105.35221469288155</v>
      </c>
      <c r="G109" s="107">
        <f t="shared" si="57"/>
        <v>106.60627988424312</v>
      </c>
      <c r="H109" s="107">
        <f t="shared" si="57"/>
        <v>107.59807115972799</v>
      </c>
      <c r="I109" s="108">
        <f t="shared" si="57"/>
        <v>116.25926817198615</v>
      </c>
      <c r="J109" s="107">
        <f t="shared" si="57"/>
        <v>107.67081632967907</v>
      </c>
      <c r="K109" s="108">
        <f t="shared" si="57"/>
        <v>105.41224892467345</v>
      </c>
      <c r="L109" s="109">
        <f t="shared" si="57"/>
        <v>104.79065575462472</v>
      </c>
      <c r="M109" s="109">
        <f>'[2]df13-18-б'!MS93*100</f>
        <v>103.996546206099</v>
      </c>
      <c r="AC109" s="4"/>
      <c r="AD109" s="4"/>
      <c r="AE109" s="4"/>
      <c r="AF109" s="4"/>
      <c r="AG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8.75" x14ac:dyDescent="0.15">
      <c r="A110" s="38" t="s">
        <v>60</v>
      </c>
      <c r="B110" s="88">
        <f t="shared" ref="B110:L110" si="58">B213</f>
        <v>113.96373532806724</v>
      </c>
      <c r="C110" s="39">
        <f t="shared" si="58"/>
        <v>110.68869444879049</v>
      </c>
      <c r="D110" s="39">
        <f t="shared" si="58"/>
        <v>106.33213274240492</v>
      </c>
      <c r="E110" s="39">
        <f t="shared" si="58"/>
        <v>108.38725796041986</v>
      </c>
      <c r="F110" s="39">
        <f t="shared" si="58"/>
        <v>104.97042140545582</v>
      </c>
      <c r="G110" s="39">
        <f t="shared" si="58"/>
        <v>106.31525253595242</v>
      </c>
      <c r="H110" s="39">
        <f t="shared" si="58"/>
        <v>107.74197240998484</v>
      </c>
      <c r="I110" s="40">
        <f t="shared" si="58"/>
        <v>116.59431547441577</v>
      </c>
      <c r="J110" s="39">
        <f t="shared" si="58"/>
        <v>107.44021676967243</v>
      </c>
      <c r="K110" s="40">
        <f t="shared" si="58"/>
        <v>105.46870922980108</v>
      </c>
      <c r="L110" s="110">
        <f t="shared" si="58"/>
        <v>104.65319511393159</v>
      </c>
      <c r="M110" s="110">
        <f>'[2]ИПЦ-баз1'!T485</f>
        <v>104.03257750492287</v>
      </c>
      <c r="AC110" s="4"/>
      <c r="AD110" s="4"/>
      <c r="AE110" s="4"/>
      <c r="AF110" s="4"/>
      <c r="AG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8.75" x14ac:dyDescent="0.15">
      <c r="A111" s="105" t="s">
        <v>61</v>
      </c>
      <c r="B111" s="106">
        <f t="shared" ref="B111:L111" si="59">B161</f>
        <v>114.08100356505848</v>
      </c>
      <c r="C111" s="107">
        <f t="shared" si="59"/>
        <v>113.09312202673706</v>
      </c>
      <c r="D111" s="107">
        <f t="shared" si="59"/>
        <v>108.12541657220072</v>
      </c>
      <c r="E111" s="107">
        <f t="shared" si="59"/>
        <v>108.5492581081694</v>
      </c>
      <c r="F111" s="107">
        <f t="shared" si="59"/>
        <v>105.34782270236518</v>
      </c>
      <c r="G111" s="107">
        <f t="shared" si="59"/>
        <v>107.608549842861</v>
      </c>
      <c r="H111" s="107">
        <f t="shared" si="59"/>
        <v>106.59785592612876</v>
      </c>
      <c r="I111" s="108">
        <f t="shared" si="59"/>
        <v>109.04068146382544</v>
      </c>
      <c r="J111" s="107">
        <f t="shared" si="59"/>
        <v>107.175716995852</v>
      </c>
      <c r="K111" s="108">
        <f t="shared" si="59"/>
        <v>105.72237031573128</v>
      </c>
      <c r="L111" s="109">
        <f t="shared" si="59"/>
        <v>105.14857291648032</v>
      </c>
      <c r="M111" s="109">
        <f>'[2]df13-18-б'!MS94*100</f>
        <v>104.8233192311834</v>
      </c>
      <c r="AC111" s="4"/>
      <c r="AD111" s="4"/>
      <c r="AE111" s="4"/>
      <c r="AF111" s="4"/>
      <c r="AG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18.75" x14ac:dyDescent="0.15">
      <c r="A112" s="111" t="s">
        <v>62</v>
      </c>
      <c r="B112" s="112">
        <f t="shared" ref="B112:L112" si="60">B214</f>
        <v>114.54045232398475</v>
      </c>
      <c r="C112" s="113">
        <f t="shared" si="60"/>
        <v>114.51453139439469</v>
      </c>
      <c r="D112" s="113">
        <f t="shared" si="60"/>
        <v>108.30708946764949</v>
      </c>
      <c r="E112" s="113">
        <f t="shared" si="60"/>
        <v>108.4362269183658</v>
      </c>
      <c r="F112" s="113">
        <f t="shared" si="60"/>
        <v>105.40523129814309</v>
      </c>
      <c r="G112" s="113">
        <f t="shared" si="60"/>
        <v>108.0944046529706</v>
      </c>
      <c r="H112" s="113">
        <f t="shared" si="60"/>
        <v>108.10915426747196</v>
      </c>
      <c r="I112" s="114">
        <f t="shared" si="60"/>
        <v>112.43668293237886</v>
      </c>
      <c r="J112" s="113">
        <f t="shared" si="60"/>
        <v>107.63658480387204</v>
      </c>
      <c r="K112" s="114">
        <f t="shared" si="60"/>
        <v>105.09124928161128</v>
      </c>
      <c r="L112" s="115">
        <f t="shared" si="60"/>
        <v>105.17657044635375</v>
      </c>
      <c r="M112" s="115">
        <f>'[2]ИПЦ-баз1'!T492</f>
        <v>104.78506892840977</v>
      </c>
      <c r="AC112" s="4"/>
      <c r="AD112" s="4"/>
      <c r="AE112" s="4"/>
      <c r="AF112" s="4"/>
      <c r="AG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49.15" customHeight="1" x14ac:dyDescent="0.15">
      <c r="A113" s="770" t="s">
        <v>63</v>
      </c>
      <c r="B113" s="771"/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AC113" s="4"/>
      <c r="AD113" s="4"/>
      <c r="AE113" s="4"/>
      <c r="AF113" s="4"/>
      <c r="AG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75" customHeight="1" x14ac:dyDescent="0.15">
      <c r="A114" s="772" t="s">
        <v>64</v>
      </c>
      <c r="B114" s="773"/>
      <c r="C114" s="773"/>
      <c r="D114" s="773"/>
      <c r="E114" s="773"/>
      <c r="F114" s="773"/>
      <c r="G114" s="773"/>
      <c r="H114" s="773"/>
      <c r="I114" s="773"/>
      <c r="J114" s="773"/>
      <c r="K114" s="773"/>
      <c r="L114" s="773"/>
      <c r="AC114" s="4"/>
      <c r="AD114" s="4"/>
      <c r="AE114" s="4"/>
      <c r="AF114" s="4"/>
      <c r="AG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50.45" hidden="1" customHeight="1" x14ac:dyDescent="0.15">
      <c r="A115" s="770" t="s">
        <v>65</v>
      </c>
      <c r="B115" s="771"/>
      <c r="C115" s="771"/>
      <c r="D115" s="771"/>
      <c r="E115" s="771"/>
      <c r="F115" s="771"/>
      <c r="G115" s="771"/>
      <c r="H115" s="771"/>
      <c r="I115" s="771"/>
      <c r="J115" s="771"/>
      <c r="K115" s="771"/>
      <c r="L115" s="771"/>
      <c r="M115" s="774" t="s">
        <v>66</v>
      </c>
      <c r="N115" s="775"/>
      <c r="O115" s="775"/>
      <c r="P115" s="775"/>
      <c r="Q115" s="775"/>
      <c r="R115" s="775"/>
      <c r="S115" s="775"/>
      <c r="T115" s="775"/>
      <c r="U115" s="775"/>
      <c r="V115" s="775"/>
      <c r="W115" s="775"/>
      <c r="X115" s="116"/>
      <c r="Y115" s="774" t="s">
        <v>67</v>
      </c>
      <c r="Z115" s="775"/>
      <c r="AA115" s="775"/>
      <c r="AB115" s="775"/>
      <c r="AC115" s="775"/>
      <c r="AD115" s="775"/>
      <c r="AE115" s="775"/>
      <c r="AF115" s="775"/>
      <c r="AG115" s="775"/>
      <c r="AH115" s="775"/>
      <c r="AI115" s="117"/>
      <c r="AJ115" s="118" t="s">
        <v>68</v>
      </c>
      <c r="AK115" s="119"/>
      <c r="AL115" s="119"/>
      <c r="AM115" s="119"/>
      <c r="AN115" s="120"/>
      <c r="AO115" s="118" t="s">
        <v>69</v>
      </c>
      <c r="AP115" s="119"/>
      <c r="AQ115" s="119"/>
      <c r="AR115" s="119"/>
      <c r="AS115" s="120"/>
    </row>
    <row r="116" spans="1:45" ht="39.6" hidden="1" customHeight="1" x14ac:dyDescent="0.15">
      <c r="A116" s="121" t="s">
        <v>0</v>
      </c>
      <c r="B116" s="780" t="s">
        <v>70</v>
      </c>
      <c r="C116" s="781"/>
      <c r="D116" s="781"/>
      <c r="E116" s="781"/>
      <c r="F116" s="781"/>
      <c r="G116" s="781"/>
      <c r="H116" s="781"/>
      <c r="I116" s="781"/>
      <c r="J116" s="781"/>
      <c r="K116" s="781"/>
      <c r="L116" s="782"/>
      <c r="M116" s="780" t="s">
        <v>69</v>
      </c>
      <c r="N116" s="781"/>
      <c r="O116" s="781"/>
      <c r="P116" s="781"/>
      <c r="Q116" s="781"/>
      <c r="R116" s="781"/>
      <c r="S116" s="781"/>
      <c r="T116" s="781"/>
      <c r="U116" s="781"/>
      <c r="V116" s="781"/>
      <c r="W116" s="782"/>
      <c r="X116" s="122"/>
      <c r="Y116" s="780" t="s">
        <v>68</v>
      </c>
      <c r="Z116" s="781"/>
      <c r="AA116" s="781"/>
      <c r="AB116" s="781"/>
      <c r="AC116" s="781"/>
      <c r="AD116" s="780" t="s">
        <v>69</v>
      </c>
      <c r="AE116" s="781"/>
      <c r="AF116" s="781"/>
      <c r="AG116" s="781"/>
      <c r="AH116" s="781"/>
      <c r="AI116" s="123"/>
      <c r="AJ116" s="780" t="s">
        <v>68</v>
      </c>
      <c r="AK116" s="781"/>
      <c r="AL116" s="781"/>
      <c r="AM116" s="781"/>
      <c r="AN116" s="781"/>
      <c r="AO116" s="780" t="s">
        <v>69</v>
      </c>
      <c r="AP116" s="781"/>
      <c r="AQ116" s="781"/>
      <c r="AR116" s="781"/>
      <c r="AS116" s="781"/>
    </row>
    <row r="117" spans="1:45" ht="29.45" hidden="1" customHeight="1" x14ac:dyDescent="0.15">
      <c r="A117" s="124" t="s">
        <v>6</v>
      </c>
      <c r="B117" s="125">
        <v>2008</v>
      </c>
      <c r="C117" s="125">
        <v>2009</v>
      </c>
      <c r="D117" s="125">
        <v>2010</v>
      </c>
      <c r="E117" s="125">
        <v>2011</v>
      </c>
      <c r="F117" s="125">
        <v>2012</v>
      </c>
      <c r="G117" s="125">
        <v>2013</v>
      </c>
      <c r="H117" s="126">
        <v>2014</v>
      </c>
      <c r="I117" s="125">
        <v>2015</v>
      </c>
      <c r="J117" s="127">
        <v>2016</v>
      </c>
      <c r="K117" s="125">
        <v>2017</v>
      </c>
      <c r="L117" s="125">
        <v>2018</v>
      </c>
      <c r="M117" s="128">
        <v>2008</v>
      </c>
      <c r="N117" s="128">
        <v>2009</v>
      </c>
      <c r="O117" s="128">
        <v>2010</v>
      </c>
      <c r="P117" s="128">
        <v>2011</v>
      </c>
      <c r="Q117" s="128">
        <v>2012</v>
      </c>
      <c r="R117" s="128">
        <v>2013</v>
      </c>
      <c r="S117" s="744">
        <v>2014</v>
      </c>
      <c r="T117" s="128">
        <v>2015</v>
      </c>
      <c r="U117" s="746">
        <v>2016</v>
      </c>
      <c r="V117" s="128">
        <v>2017</v>
      </c>
      <c r="W117" s="128">
        <v>2018</v>
      </c>
      <c r="X117" s="129"/>
      <c r="Y117" s="130" t="s">
        <v>71</v>
      </c>
      <c r="Z117" s="130" t="s">
        <v>72</v>
      </c>
      <c r="AA117" s="130" t="s">
        <v>73</v>
      </c>
      <c r="AB117" s="130" t="s">
        <v>74</v>
      </c>
      <c r="AC117" s="745" t="s">
        <v>75</v>
      </c>
      <c r="AD117" s="130" t="s">
        <v>71</v>
      </c>
      <c r="AE117" s="130" t="s">
        <v>72</v>
      </c>
      <c r="AF117" s="130" t="s">
        <v>73</v>
      </c>
      <c r="AG117" s="130" t="s">
        <v>74</v>
      </c>
      <c r="AH117" s="783" t="s">
        <v>75</v>
      </c>
      <c r="AI117" s="131"/>
      <c r="AJ117" s="132" t="s">
        <v>76</v>
      </c>
      <c r="AK117" s="132" t="s">
        <v>77</v>
      </c>
      <c r="AL117" s="132" t="s">
        <v>78</v>
      </c>
      <c r="AM117" s="133" t="s">
        <v>79</v>
      </c>
      <c r="AN117" s="785" t="s">
        <v>80</v>
      </c>
      <c r="AO117" s="132" t="s">
        <v>76</v>
      </c>
      <c r="AP117" s="132" t="s">
        <v>77</v>
      </c>
      <c r="AQ117" s="132" t="s">
        <v>78</v>
      </c>
      <c r="AR117" s="132" t="s">
        <v>79</v>
      </c>
      <c r="AS117" s="785" t="s">
        <v>81</v>
      </c>
    </row>
    <row r="118" spans="1:45" ht="18" hidden="1" customHeight="1" x14ac:dyDescent="0.15">
      <c r="A118" s="134" t="s">
        <v>82</v>
      </c>
      <c r="B118" s="778" t="s">
        <v>83</v>
      </c>
      <c r="C118" s="779"/>
      <c r="D118" s="779"/>
      <c r="E118" s="779"/>
      <c r="F118" s="779"/>
      <c r="G118" s="779"/>
      <c r="H118" s="779"/>
      <c r="I118" s="27" t="s">
        <v>9</v>
      </c>
      <c r="J118" s="779" t="s">
        <v>10</v>
      </c>
      <c r="K118" s="779"/>
      <c r="L118" s="791"/>
      <c r="M118" s="778" t="s">
        <v>83</v>
      </c>
      <c r="N118" s="779"/>
      <c r="O118" s="779"/>
      <c r="P118" s="779"/>
      <c r="Q118" s="779"/>
      <c r="R118" s="779"/>
      <c r="S118" s="779"/>
      <c r="T118" s="27" t="s">
        <v>9</v>
      </c>
      <c r="U118" s="779" t="s">
        <v>10</v>
      </c>
      <c r="V118" s="779"/>
      <c r="W118" s="791"/>
      <c r="X118" s="135"/>
      <c r="Y118" s="788" t="s">
        <v>84</v>
      </c>
      <c r="Z118" s="789"/>
      <c r="AA118" s="789"/>
      <c r="AB118" s="789"/>
      <c r="AC118" s="790"/>
      <c r="AD118" s="136" t="s">
        <v>85</v>
      </c>
      <c r="AE118" s="137"/>
      <c r="AF118" s="137"/>
      <c r="AG118" s="137"/>
      <c r="AH118" s="784"/>
      <c r="AI118" s="138"/>
      <c r="AJ118" s="786" t="s">
        <v>84</v>
      </c>
      <c r="AK118" s="787"/>
      <c r="AL118" s="787"/>
      <c r="AM118" s="787"/>
      <c r="AN118" s="784"/>
      <c r="AO118" s="139" t="s">
        <v>85</v>
      </c>
      <c r="AP118" s="137"/>
      <c r="AQ118" s="137"/>
      <c r="AR118" s="137"/>
      <c r="AS118" s="784"/>
    </row>
    <row r="119" spans="1:45" ht="51.6" hidden="1" customHeight="1" x14ac:dyDescent="0.15">
      <c r="A119" s="140" t="s">
        <v>11</v>
      </c>
      <c r="B119" s="141">
        <f>'[2]df08-12'!CQ11*100</f>
        <v>118.58824545880202</v>
      </c>
      <c r="C119" s="142">
        <f>'[2]df08-12'!DY11*100</f>
        <v>122.6157192751957</v>
      </c>
      <c r="D119" s="142">
        <f>('[2]df08-12'!FH11*100)/100</f>
        <v>114.14369011252356</v>
      </c>
      <c r="E119" s="142">
        <f>'[2]df08-12'!GN11*100</f>
        <v>111.46422834118927</v>
      </c>
      <c r="F119" s="142">
        <f>'[2]df08-12'!HZ11*100</f>
        <v>101.42101631019209</v>
      </c>
      <c r="G119" s="142">
        <f>'[2]df13-18-б'!FH11*100</f>
        <v>110.53269848897564</v>
      </c>
      <c r="H119" s="142">
        <f>'[2]df13-18-б'!GM11*100</f>
        <v>105.39586182034726</v>
      </c>
      <c r="I119" s="143">
        <f>'[2]df13-18-б'!IA11*100</f>
        <v>105.36151117166841</v>
      </c>
      <c r="J119" s="143">
        <f>'[2]df13-18-б'!JK11*100</f>
        <v>107.69753870585488</v>
      </c>
      <c r="K119" s="143">
        <f>'[2]df13-18-б'!LA11*100</f>
        <v>106.00428953694583</v>
      </c>
      <c r="L119" s="144">
        <f>'[2]df13-18-б'!LW11*100</f>
        <v>105.11588126643969</v>
      </c>
      <c r="M119" s="142">
        <f>'[2]df04-07'!K11*100</f>
        <v>119.1161414691281</v>
      </c>
      <c r="N119" s="142">
        <f>'[2]df08-12'!C11*100</f>
        <v>120.05740497773429</v>
      </c>
      <c r="O119" s="142">
        <f>'[2]df08-12'!AQ11*100</f>
        <v>116.01149916442179</v>
      </c>
      <c r="P119" s="142">
        <f>'[2]df08-12'!BE11*100</f>
        <v>113.38123541211856</v>
      </c>
      <c r="Q119" s="142">
        <f>'[2]df08-12'!BS11*100</f>
        <v>100.79939269435963</v>
      </c>
      <c r="R119" s="145">
        <f>'[2]df08-12'!CG11*100</f>
        <v>109.92302408016886</v>
      </c>
      <c r="S119" s="145">
        <f>'[2]df13-18-б'!AU11*100</f>
        <v>106.15428495953867</v>
      </c>
      <c r="T119" s="143">
        <f>'[2]df13-18-б'!BK11*100</f>
        <v>105.37040214962899</v>
      </c>
      <c r="U119" s="145">
        <f>'[2]df13-18-б'!CA11*100</f>
        <v>107.48702430431382</v>
      </c>
      <c r="V119" s="145">
        <f>'[2]df13-18-б'!CP11*100</f>
        <v>106.07574870398682</v>
      </c>
      <c r="W119" s="144">
        <f>'[2]df13-18-б'!DF11*100</f>
        <v>105.1031824180981</v>
      </c>
      <c r="X119" s="146"/>
      <c r="Y119" s="147">
        <f>'[2]df13-18-б'!JG11*100</f>
        <v>100.7339977896544</v>
      </c>
      <c r="Z119" s="148">
        <f>'[2]df13-18-б'!JH11*100</f>
        <v>99.218138983257091</v>
      </c>
      <c r="AA119" s="148">
        <f>'[2]df13-18-б'!JI11*100</f>
        <v>105.01126410136121</v>
      </c>
      <c r="AB119" s="149">
        <f>'[2]df13-18-б'!JJ11*100</f>
        <v>99.919079149415793</v>
      </c>
      <c r="AC119" s="150">
        <f t="shared" ref="AC119:AC125" si="61">J119</f>
        <v>107.69753870585488</v>
      </c>
      <c r="AD119" s="151">
        <f>'[2]df13-18-б'!JL11*100</f>
        <v>109.11548540235199</v>
      </c>
      <c r="AE119" s="152">
        <f>'[2]df13-18-б'!JM11*100</f>
        <v>109.44135528461176</v>
      </c>
      <c r="AF119" s="152">
        <f>'[2]df13-18-б'!JN11*100</f>
        <v>106.35540668385333</v>
      </c>
      <c r="AG119" s="153">
        <f>'[2]df13-18-б'!JO11*100</f>
        <v>105.91874588550768</v>
      </c>
      <c r="AH119" s="150">
        <f t="shared" ref="AH119:AH138" si="62">U119</f>
        <v>107.48702430431382</v>
      </c>
      <c r="AI119" s="154"/>
      <c r="AJ119" s="147">
        <f>'[2]df13-18-б'!IB11*100</f>
        <v>102.71922501684634</v>
      </c>
      <c r="AK119" s="148">
        <f>'[2]df13-18-б'!IC11*100</f>
        <v>102.62317967782271</v>
      </c>
      <c r="AL119" s="148">
        <f>'[2]df13-18-б'!ID11*100</f>
        <v>107.19983375520405</v>
      </c>
      <c r="AM119" s="148">
        <f>'[2]df13-18-б'!IE11*100</f>
        <v>108.87372044481967</v>
      </c>
      <c r="AN119" s="155">
        <f t="shared" ref="AN119:AN125" si="63">I119</f>
        <v>105.36151117166841</v>
      </c>
      <c r="AO119" s="147">
        <f>'[2]df13-18-б'!HW11*100</f>
        <v>100.05951001561361</v>
      </c>
      <c r="AP119" s="148">
        <f>'[2]df13-18-б'!HX11*100</f>
        <v>99.368875750017665</v>
      </c>
      <c r="AQ119" s="148">
        <f>'[2]df13-18-б'!HY11*100</f>
        <v>108.05821181771711</v>
      </c>
      <c r="AR119" s="149">
        <f>'[2]df13-18-б'!HZ11*100</f>
        <v>101.33431576879101</v>
      </c>
      <c r="AS119" s="155">
        <f t="shared" ref="AS119:AS138" si="64">T119</f>
        <v>105.37040214962899</v>
      </c>
    </row>
    <row r="120" spans="1:45" s="4" customFormat="1" ht="22.9" hidden="1" customHeight="1" x14ac:dyDescent="0.15">
      <c r="A120" s="156" t="s">
        <v>14</v>
      </c>
      <c r="B120" s="157">
        <f>'[2]df08-12'!CQ12*100</f>
        <v>116.38412711241098</v>
      </c>
      <c r="C120" s="158">
        <f>'[2]df08-12'!DY12*100</f>
        <v>97.041259382620254</v>
      </c>
      <c r="D120" s="158">
        <f>('[2]df08-12'!FH12*100)/100</f>
        <v>118.68163389236437</v>
      </c>
      <c r="E120" s="158">
        <f>'[2]df08-12'!GN12*100</f>
        <v>125.94372892692864</v>
      </c>
      <c r="F120" s="158">
        <f>'[2]df08-12'!HZ12*100</f>
        <v>109.79600441877042</v>
      </c>
      <c r="G120" s="158">
        <f>'[2]df13-18-б'!FH12*100</f>
        <v>105.86610616520804</v>
      </c>
      <c r="H120" s="158">
        <f>'[2]df13-18-б'!GM12*100</f>
        <v>104.55059734899234</v>
      </c>
      <c r="I120" s="159">
        <f>'[2]df13-18-б'!IA12*100</f>
        <v>110.85745783600034</v>
      </c>
      <c r="J120" s="159">
        <f>'[2]df13-18-б'!JK12*100</f>
        <v>94.320681736007188</v>
      </c>
      <c r="K120" s="159">
        <f>'[2]df13-18-б'!LA12*100</f>
        <v>102.09493954512379</v>
      </c>
      <c r="L120" s="160">
        <f>'[2]df13-18-б'!LW12*100</f>
        <v>101.32543944946772</v>
      </c>
      <c r="M120" s="161">
        <f>'[2]df04-07'!K12*100</f>
        <v>124.18395724892</v>
      </c>
      <c r="N120" s="161">
        <f>'[2]df08-12'!C12*100</f>
        <v>80.224545727681473</v>
      </c>
      <c r="O120" s="161">
        <f>'[2]df08-12'!AQ12*100</f>
        <v>117.44607669999516</v>
      </c>
      <c r="P120" s="161">
        <f>'[2]df08-12'!BE12*100</f>
        <v>131.72484418732176</v>
      </c>
      <c r="Q120" s="161">
        <f>'[2]df08-12'!BS12*100</f>
        <v>120.9602615657255</v>
      </c>
      <c r="R120" s="161">
        <f>'[2]df08-12'!CG12*100</f>
        <v>105.83259429409924</v>
      </c>
      <c r="S120" s="161">
        <f>'[2]df13-18-б'!AU12*100</f>
        <v>105.1332507195842</v>
      </c>
      <c r="T120" s="162">
        <f>'[2]df13-18-б'!BK12*100</f>
        <v>109.41368983541506</v>
      </c>
      <c r="U120" s="161">
        <f>'[2]df13-18-б'!CA12*100</f>
        <v>102.07487180301857</v>
      </c>
      <c r="V120" s="161">
        <f>'[2]df13-18-б'!CP12*100</f>
        <v>102.76999529239343</v>
      </c>
      <c r="W120" s="163">
        <f>'[2]df13-18-б'!DF12*100</f>
        <v>101.27166187515174</v>
      </c>
      <c r="X120" s="164"/>
      <c r="Y120" s="164">
        <f>'[2]df13-18-б'!JG12*100</f>
        <v>89.266994799100345</v>
      </c>
      <c r="Z120" s="161">
        <f>'[2]df13-18-б'!JH12*100</f>
        <v>111.43047022332058</v>
      </c>
      <c r="AA120" s="161">
        <f>'[2]df13-18-б'!JI12*100</f>
        <v>109.28381195331008</v>
      </c>
      <c r="AB120" s="163">
        <f>'[2]df13-18-б'!JJ12*100</f>
        <v>102.06756006628363</v>
      </c>
      <c r="AC120" s="165">
        <f t="shared" si="61"/>
        <v>94.320681736007188</v>
      </c>
      <c r="AD120" s="166">
        <f>'[2]df13-18-б'!JL12*100</f>
        <v>87.826869176322134</v>
      </c>
      <c r="AE120" s="167">
        <f>'[2]df13-18-б'!JM12*100</f>
        <v>89.273583367675045</v>
      </c>
      <c r="AF120" s="167">
        <f>'[2]df13-18-б'!JN12*100</f>
        <v>98.051697867097644</v>
      </c>
      <c r="AG120" s="168">
        <f>'[2]df13-18-б'!JO12*100</f>
        <v>102.63328512567298</v>
      </c>
      <c r="AH120" s="165">
        <f t="shared" si="62"/>
        <v>102.07487180301857</v>
      </c>
      <c r="AI120" s="169"/>
      <c r="AJ120" s="164">
        <f>'[2]df13-18-б'!IB12*100</f>
        <v>112.00291597736776</v>
      </c>
      <c r="AK120" s="161">
        <f>'[2]df13-18-б'!IC12*100</f>
        <v>110.80988271459944</v>
      </c>
      <c r="AL120" s="161">
        <f>'[2]df13-18-б'!ID12*100</f>
        <v>109.31619597000559</v>
      </c>
      <c r="AM120" s="161">
        <f>'[2]df13-18-б'!IE12*100</f>
        <v>111.29942116940765</v>
      </c>
      <c r="AN120" s="162">
        <f t="shared" si="63"/>
        <v>110.85745783600034</v>
      </c>
      <c r="AO120" s="164">
        <f>'[2]df13-18-б'!HW12*100</f>
        <v>103.06579617333307</v>
      </c>
      <c r="AP120" s="161">
        <f>'[2]df13-18-б'!HX12*100</f>
        <v>121.11994321986037</v>
      </c>
      <c r="AQ120" s="161">
        <f>'[2]df13-18-б'!HY12*100</f>
        <v>95.727312048650887</v>
      </c>
      <c r="AR120" s="163">
        <f>'[2]df13-18-б'!HZ12*100</f>
        <v>96.873302325728559</v>
      </c>
      <c r="AS120" s="162">
        <f t="shared" si="64"/>
        <v>109.41368983541506</v>
      </c>
    </row>
    <row r="121" spans="1:45" s="188" customFormat="1" ht="33.6" hidden="1" customHeight="1" x14ac:dyDescent="0.15">
      <c r="A121" s="170" t="s">
        <v>86</v>
      </c>
      <c r="B121" s="171">
        <f>'[2]df08-12'!CQ13*100</f>
        <v>116.15586408065978</v>
      </c>
      <c r="C121" s="172">
        <f>'[2]df08-12'!DY13*100</f>
        <v>78.718629736395627</v>
      </c>
      <c r="D121" s="172">
        <f>('[2]df08-12'!FH13*100)/100</f>
        <v>116.776826630538</v>
      </c>
      <c r="E121" s="172">
        <f>'[2]df08-12'!GN13*100</f>
        <v>126.05761499215113</v>
      </c>
      <c r="F121" s="172">
        <f>'[2]df08-12'!HZ13*100</f>
        <v>110.83821682404702</v>
      </c>
      <c r="G121" s="172">
        <f>'[2]df13-18-б'!FH13*100</f>
        <v>106.61375605381626</v>
      </c>
      <c r="H121" s="172">
        <f>'[2]df13-18-б'!GM13*100</f>
        <v>104.52938927769451</v>
      </c>
      <c r="I121" s="173">
        <f>'[2]df13-18-б'!IA13*100</f>
        <v>110.69625155422666</v>
      </c>
      <c r="J121" s="173">
        <f>'[2]df13-18-б'!JK13*100</f>
        <v>91.949586820680011</v>
      </c>
      <c r="K121" s="173">
        <f>'[2]df13-18-б'!LA13*100</f>
        <v>101.41312842023143</v>
      </c>
      <c r="L121" s="174">
        <f>'[2]df13-18-б'!LW13*100</f>
        <v>100.86050323125531</v>
      </c>
      <c r="M121" s="172">
        <f>'[2]df04-07'!K13*100</f>
        <v>125.43175346188764</v>
      </c>
      <c r="N121" s="172">
        <f>'[2]df08-12'!C13*100</f>
        <v>80.061946480751118</v>
      </c>
      <c r="O121" s="172">
        <f>'[2]df08-12'!AQ13*100</f>
        <v>118.33677048246381</v>
      </c>
      <c r="P121" s="172">
        <f>'[2]df08-12'!BE13*100</f>
        <v>132.80098425364434</v>
      </c>
      <c r="Q121" s="172">
        <f>'[2]df08-12'!BS13*100</f>
        <v>123.66108392080632</v>
      </c>
      <c r="R121" s="172">
        <f>'[2]df08-12'!CG13*100</f>
        <v>105.87655451670959</v>
      </c>
      <c r="S121" s="172">
        <f>'[2]df13-18-б'!AU13*100</f>
        <v>106.03265573204041</v>
      </c>
      <c r="T121" s="173">
        <f>'[2]df13-18-б'!BK13*100</f>
        <v>109.03952172664309</v>
      </c>
      <c r="U121" s="172">
        <f>'[2]df13-18-б'!CA13*100</f>
        <v>98.051627440786092</v>
      </c>
      <c r="V121" s="172">
        <f>'[2]df13-18-б'!CP13*100</f>
        <v>101.55565824946694</v>
      </c>
      <c r="W121" s="174">
        <f>'[2]df13-18-б'!DF13*100</f>
        <v>100.73862703665925</v>
      </c>
      <c r="X121" s="175"/>
      <c r="Y121" s="176">
        <f>'[2]df13-18-б'!JG13*100</f>
        <v>85.241124684185039</v>
      </c>
      <c r="Z121" s="177">
        <f>'[2]df13-18-б'!JH13*100</f>
        <v>112.18347690453719</v>
      </c>
      <c r="AA121" s="177">
        <f>'[2]df13-18-б'!JI13*100</f>
        <v>110.09133467578496</v>
      </c>
      <c r="AB121" s="178">
        <f>'[2]df13-18-б'!JJ13*100</f>
        <v>101.88299321884082</v>
      </c>
      <c r="AC121" s="179">
        <f t="shared" si="61"/>
        <v>91.949586820680011</v>
      </c>
      <c r="AD121" s="180">
        <f>'[2]df13-18-б'!JL13*100</f>
        <v>84.212892607724186</v>
      </c>
      <c r="AE121" s="181">
        <f>'[2]df13-18-б'!JM13*100</f>
        <v>86.37416672132872</v>
      </c>
      <c r="AF121" s="181">
        <f>'[2]df13-18-б'!JN13*100</f>
        <v>96.410619885276262</v>
      </c>
      <c r="AG121" s="182">
        <f>'[2]df13-18-б'!JO13*100</f>
        <v>101.73104638026547</v>
      </c>
      <c r="AH121" s="179">
        <f t="shared" si="62"/>
        <v>98.051627440786092</v>
      </c>
      <c r="AI121" s="183"/>
      <c r="AJ121" s="176">
        <f>'[2]df13-18-б'!IB13*100</f>
        <v>111.74945785821264</v>
      </c>
      <c r="AK121" s="177">
        <f>'[2]df13-18-б'!IC13*100</f>
        <v>110.78775328505897</v>
      </c>
      <c r="AL121" s="177">
        <f>'[2]df13-18-б'!ID13*100</f>
        <v>108.44860942458861</v>
      </c>
      <c r="AM121" s="177">
        <f>'[2]df13-18-б'!IE13*100</f>
        <v>111.78207246738448</v>
      </c>
      <c r="AN121" s="184">
        <f t="shared" si="63"/>
        <v>110.69625155422666</v>
      </c>
      <c r="AO121" s="185">
        <f>'[2]df13-18-б'!HW13*100</f>
        <v>101.05094590580674</v>
      </c>
      <c r="AP121" s="186">
        <f>'[2]df13-18-б'!HX13*100</f>
        <v>125.19028538880906</v>
      </c>
      <c r="AQ121" s="186">
        <f>'[2]df13-18-б'!HY13*100</f>
        <v>95.015462548101453</v>
      </c>
      <c r="AR121" s="187">
        <f>'[2]df13-18-б'!HZ13*100</f>
        <v>96.047671952952214</v>
      </c>
      <c r="AS121" s="184">
        <f t="shared" si="64"/>
        <v>109.03952172664309</v>
      </c>
    </row>
    <row r="122" spans="1:45" s="4" customFormat="1" ht="28.9" hidden="1" customHeight="1" x14ac:dyDescent="0.15">
      <c r="A122" s="189" t="s">
        <v>87</v>
      </c>
      <c r="B122" s="141"/>
      <c r="C122" s="142">
        <f>'[2]df08-12'!DY14*100</f>
        <v>99.38276162983037</v>
      </c>
      <c r="D122" s="142">
        <f>('[2]df08-12'!FH14*100)/100</f>
        <v>115.65857861357614</v>
      </c>
      <c r="E122" s="142">
        <f>'[2]df08-12'!GN14*100</f>
        <v>126.12407672562118</v>
      </c>
      <c r="F122" s="142">
        <f>'[2]df08-12'!HZ14*100</f>
        <v>112.50153873473781</v>
      </c>
      <c r="G122" s="142" t="e">
        <f>'[2]df08-12'!#REF!*100</f>
        <v>#REF!</v>
      </c>
      <c r="H122" s="142" t="e">
        <f>'[2]df08-12'!#REF!*100</f>
        <v>#REF!</v>
      </c>
      <c r="I122" s="190" t="e">
        <f>'[2]df08-12'!#REF!*100</f>
        <v>#REF!</v>
      </c>
      <c r="J122" s="190" t="e">
        <v>#REF!</v>
      </c>
      <c r="K122" s="190"/>
      <c r="L122" s="191"/>
      <c r="M122" s="142" t="e">
        <f>[2]ИЦПМЭР!#REF!*100</f>
        <v>#REF!</v>
      </c>
      <c r="N122" s="142">
        <f>'[2]df08-12'!C14*100</f>
        <v>83.332444844090489</v>
      </c>
      <c r="O122" s="142">
        <f>'[2]df08-12'!AQ14*100</f>
        <v>115.65820409870385</v>
      </c>
      <c r="P122" s="142">
        <f>'[2]df08-12'!BE14*100</f>
        <v>130.40069079521444</v>
      </c>
      <c r="Q122" s="142">
        <f>'[2]df08-12'!BS14*100</f>
        <v>127.14217901808034</v>
      </c>
      <c r="R122" s="142">
        <f>'[2]df08-12'!CG14*100</f>
        <v>107.18866193892282</v>
      </c>
      <c r="S122" s="142" t="e">
        <f>'[2]df08-12'!#REF!*100</f>
        <v>#REF!</v>
      </c>
      <c r="T122" s="190" t="e">
        <f>'[2]df08-12'!#REF!*100</f>
        <v>#REF!</v>
      </c>
      <c r="U122" s="142" t="e">
        <v>#REF!</v>
      </c>
      <c r="V122" s="142"/>
      <c r="W122" s="191"/>
      <c r="X122" s="141"/>
      <c r="Y122" s="141" t="e">
        <f>'[2]df13-18-б'!#REF!*100</f>
        <v>#REF!</v>
      </c>
      <c r="Z122" s="142" t="e">
        <f>'[2]df13-18-б'!#REF!*100</f>
        <v>#REF!</v>
      </c>
      <c r="AA122" s="142" t="e">
        <f>'[2]df13-18-б'!#REF!*100</f>
        <v>#REF!</v>
      </c>
      <c r="AB122" s="191" t="e">
        <f>'[2]df13-18-б'!#REF!*100</f>
        <v>#REF!</v>
      </c>
      <c r="AC122" s="192" t="e">
        <f t="shared" si="61"/>
        <v>#REF!</v>
      </c>
      <c r="AD122" s="193" t="e">
        <f>'[2]df13-18-б'!#REF!*100</f>
        <v>#REF!</v>
      </c>
      <c r="AE122" s="194" t="e">
        <f>'[2]df13-18-б'!#REF!*100</f>
        <v>#REF!</v>
      </c>
      <c r="AF122" s="194" t="e">
        <f>'[2]df13-18-б'!#REF!*100</f>
        <v>#REF!</v>
      </c>
      <c r="AG122" s="195" t="e">
        <f>'[2]df13-18-б'!#REF!*100</f>
        <v>#REF!</v>
      </c>
      <c r="AH122" s="192" t="e">
        <f t="shared" si="62"/>
        <v>#REF!</v>
      </c>
      <c r="AI122" s="196"/>
      <c r="AJ122" s="141" t="e">
        <f>'[2]df13-18-б'!#REF!*100</f>
        <v>#REF!</v>
      </c>
      <c r="AK122" s="142" t="e">
        <f>'[2]df13-18-б'!#REF!*100</f>
        <v>#REF!</v>
      </c>
      <c r="AL122" s="142" t="e">
        <f>'[2]df13-18-б'!#REF!*100</f>
        <v>#REF!</v>
      </c>
      <c r="AM122" s="142" t="e">
        <f>'[2]df13-18-б'!#REF!*100</f>
        <v>#REF!</v>
      </c>
      <c r="AN122" s="190" t="e">
        <f t="shared" si="63"/>
        <v>#REF!</v>
      </c>
      <c r="AO122" s="197" t="e">
        <f>'[2]df13-18-б'!#REF!*100</f>
        <v>#REF!</v>
      </c>
      <c r="AP122" s="198" t="e">
        <f>'[2]df13-18-б'!#REF!*100</f>
        <v>#REF!</v>
      </c>
      <c r="AQ122" s="198" t="e">
        <f>'[2]df13-18-б'!#REF!*100</f>
        <v>#REF!</v>
      </c>
      <c r="AR122" s="199" t="e">
        <f>'[2]df13-18-б'!#REF!*100</f>
        <v>#REF!</v>
      </c>
      <c r="AS122" s="190" t="e">
        <f t="shared" si="64"/>
        <v>#REF!</v>
      </c>
    </row>
    <row r="123" spans="1:45" s="4" customFormat="1" ht="28.15" hidden="1" customHeight="1" x14ac:dyDescent="0.15">
      <c r="A123" s="200" t="s">
        <v>88</v>
      </c>
      <c r="B123" s="141">
        <f>'[2]df08-12'!CQ14*100</f>
        <v>113.32371993955354</v>
      </c>
      <c r="C123" s="142">
        <f>'[2]df08-12'!DY14*100</f>
        <v>99.38276162983037</v>
      </c>
      <c r="D123" s="142">
        <f>('[2]df08-12'!FH14*100)/100</f>
        <v>115.65857861357614</v>
      </c>
      <c r="E123" s="142">
        <f>'[2]df08-12'!GN14*100</f>
        <v>126.12407672562118</v>
      </c>
      <c r="F123" s="142">
        <f>'[2]df08-12'!HZ14*100</f>
        <v>112.50153873473781</v>
      </c>
      <c r="G123" s="142">
        <f>'[2]df13-18-б'!FH14*100</f>
        <v>107.64727524091336</v>
      </c>
      <c r="H123" s="142">
        <f>'[2]df13-18-б'!GM14*100</f>
        <v>104.89295316319229</v>
      </c>
      <c r="I123" s="190">
        <f>'[2]df13-18-б'!IA14*100</f>
        <v>109.98999544087422</v>
      </c>
      <c r="J123" s="190">
        <f>'[2]df13-18-б'!JK14*100</f>
        <v>91.292350460932298</v>
      </c>
      <c r="K123" s="190">
        <f>'[2]df13-18-б'!LA14*100</f>
        <v>100.9990348445569</v>
      </c>
      <c r="L123" s="191">
        <f>'[2]df13-18-б'!LW14*100</f>
        <v>99.968066431045798</v>
      </c>
      <c r="M123" s="142">
        <f>'[2]df04-07'!K14*100</f>
        <v>124.09287408825898</v>
      </c>
      <c r="N123" s="142">
        <f>'[2]df08-12'!C14*100</f>
        <v>83.332444844090489</v>
      </c>
      <c r="O123" s="142">
        <f>'[2]df08-12'!AQ14*100</f>
        <v>115.65820409870385</v>
      </c>
      <c r="P123" s="142">
        <f>'[2]df08-12'!BE14*100</f>
        <v>130.40069079521444</v>
      </c>
      <c r="Q123" s="142">
        <f>'[2]df08-12'!BS14*100</f>
        <v>127.14217901808034</v>
      </c>
      <c r="R123" s="142">
        <f>'[2]df08-12'!CG14*100</f>
        <v>107.18866193892282</v>
      </c>
      <c r="S123" s="142">
        <f>'[2]df13-18-б'!AU14*100</f>
        <v>108.97974045688525</v>
      </c>
      <c r="T123" s="190">
        <f>'[2]df13-18-б'!BK14*100</f>
        <v>108.9378411826309</v>
      </c>
      <c r="U123" s="142">
        <f>'[2]df13-18-б'!CA14*100</f>
        <v>97.37072222543712</v>
      </c>
      <c r="V123" s="142">
        <f>'[2]df13-18-б'!CP14*100</f>
        <v>100.89169760873082</v>
      </c>
      <c r="W123" s="191">
        <f>'[2]df13-18-б'!DF14*100</f>
        <v>99.748265014839859</v>
      </c>
      <c r="X123" s="141"/>
      <c r="Y123" s="141">
        <f>'[2]df13-18-б'!JG14*100</f>
        <v>83.716593809785365</v>
      </c>
      <c r="Z123" s="142">
        <f>'[2]df13-18-б'!JH14*100</f>
        <v>113.62365391619416</v>
      </c>
      <c r="AA123" s="142">
        <f>'[2]df13-18-б'!JI14*100</f>
        <v>111.0889535528963</v>
      </c>
      <c r="AB123" s="191">
        <f>'[2]df13-18-б'!JJ14*100</f>
        <v>101.40459888229792</v>
      </c>
      <c r="AC123" s="192">
        <f t="shared" si="61"/>
        <v>91.292350460932298</v>
      </c>
      <c r="AD123" s="193">
        <f>'[2]df13-18-б'!JL14*100</f>
        <v>82.695035941407596</v>
      </c>
      <c r="AE123" s="194">
        <f>'[2]df13-18-б'!JM14*100</f>
        <v>85.526048988490118</v>
      </c>
      <c r="AF123" s="194">
        <f>'[2]df13-18-б'!JN14*100</f>
        <v>96.436496051071387</v>
      </c>
      <c r="AG123" s="195">
        <f>'[2]df13-18-б'!JO14*100</f>
        <v>101.63587425995205</v>
      </c>
      <c r="AH123" s="192">
        <f t="shared" si="62"/>
        <v>97.37072222543712</v>
      </c>
      <c r="AI123" s="196"/>
      <c r="AJ123" s="141">
        <f>'[2]df13-18-б'!IB14*100</f>
        <v>111.23821156562184</v>
      </c>
      <c r="AK123" s="142">
        <f>'[2]df13-18-б'!IC14*100</f>
        <v>109.67086405296781</v>
      </c>
      <c r="AL123" s="142">
        <f>'[2]df13-18-б'!ID14*100</f>
        <v>107.22766759063424</v>
      </c>
      <c r="AM123" s="142">
        <f>'[2]df13-18-б'!IE14*100</f>
        <v>111.86190757113326</v>
      </c>
      <c r="AN123" s="190">
        <f t="shared" si="63"/>
        <v>109.98999544087422</v>
      </c>
      <c r="AO123" s="197">
        <f>'[2]df13-18-б'!HW14*100</f>
        <v>100.65320470888936</v>
      </c>
      <c r="AP123" s="198">
        <f>'[2]df13-18-б'!HX14*100</f>
        <v>126.16763249568892</v>
      </c>
      <c r="AQ123" s="198">
        <f>'[2]df13-18-б'!HY14*100</f>
        <v>94.850833765538866</v>
      </c>
      <c r="AR123" s="199">
        <f>'[2]df13-18-б'!HZ14*100</f>
        <v>95.616938651390811</v>
      </c>
      <c r="AS123" s="190">
        <f t="shared" si="64"/>
        <v>108.9378411826309</v>
      </c>
    </row>
    <row r="124" spans="1:45" s="4" customFormat="1" ht="19.899999999999999" hidden="1" customHeight="1" x14ac:dyDescent="0.15">
      <c r="A124" s="200" t="s">
        <v>89</v>
      </c>
      <c r="B124" s="141">
        <f>'[2]df08-12'!CQ15*100</f>
        <v>109.88499152595057</v>
      </c>
      <c r="C124" s="142">
        <f>'[2]df08-12'!DY15*100</f>
        <v>97.236954596314078</v>
      </c>
      <c r="D124" s="142">
        <f>('[2]df08-12'!FH15*100)/100</f>
        <v>115.99575932288776</v>
      </c>
      <c r="E124" s="142">
        <f>'[2]df08-12'!GN15*100</f>
        <v>127.81065649045861</v>
      </c>
      <c r="F124" s="142">
        <f>'[2]df08-12'!HZ15*100</f>
        <v>108.15619207911192</v>
      </c>
      <c r="G124" s="142">
        <f>'[2]df13-18-б'!FH17*100</f>
        <v>105.89011313766517</v>
      </c>
      <c r="H124" s="142">
        <f>'[2]df13-18-б'!GM17*100</f>
        <v>106.72767818807094</v>
      </c>
      <c r="I124" s="190">
        <f>'[2]df13-18-б'!IA17*100</f>
        <v>110.10061203688413</v>
      </c>
      <c r="J124" s="190">
        <f>'[2]df13-18-б'!JK17*100</f>
        <v>92.825048976860273</v>
      </c>
      <c r="K124" s="190">
        <f>'[2]df13-18-б'!LA17*100</f>
        <v>101.03957051730788</v>
      </c>
      <c r="L124" s="191">
        <f>'[2]df13-18-б'!LW17*100</f>
        <v>99.627203086871191</v>
      </c>
      <c r="M124" s="142">
        <f>'[2]df04-07'!K15*100</f>
        <v>123.74461886997028</v>
      </c>
      <c r="N124" s="142">
        <f>'[2]df08-12'!C15*100</f>
        <v>79.630337273159356</v>
      </c>
      <c r="O124" s="142">
        <f>'[2]df08-12'!AQ15*100</f>
        <v>122.52407293056878</v>
      </c>
      <c r="P124" s="142">
        <f>'[2]df08-12'!BE15*100</f>
        <v>133.10956085958944</v>
      </c>
      <c r="Q124" s="142">
        <f>'[2]df08-12'!BS15*100</f>
        <v>120.28711914095665</v>
      </c>
      <c r="R124" s="142">
        <f>'[2]df08-12'!CG15*100</f>
        <v>100.77678666629272</v>
      </c>
      <c r="S124" s="142">
        <f>'[2]df13-18-б'!AU17*100</f>
        <v>109.65348338128904</v>
      </c>
      <c r="T124" s="190">
        <f>'[2]df13-18-б'!BK17*100</f>
        <v>109.89529488901724</v>
      </c>
      <c r="U124" s="142">
        <f>'[2]df13-18-б'!CA17*100</f>
        <v>94.435184660570457</v>
      </c>
      <c r="V124" s="142">
        <f>'[2]df13-18-б'!CP17*100</f>
        <v>101.26870707597311</v>
      </c>
      <c r="W124" s="191">
        <f>'[2]df13-18-б'!DF17*100</f>
        <v>99.327239624960697</v>
      </c>
      <c r="X124" s="141"/>
      <c r="Y124" s="141">
        <f>'[2]df13-18-б'!JG17*100</f>
        <v>76.990841396617824</v>
      </c>
      <c r="Z124" s="142">
        <f>'[2]df13-18-б'!JH17*100</f>
        <v>119.97301348832923</v>
      </c>
      <c r="AA124" s="142">
        <f>'[2]df13-18-б'!JI17*100</f>
        <v>112.47917703891666</v>
      </c>
      <c r="AB124" s="191">
        <f>'[2]df13-18-б'!JJ17*100</f>
        <v>101.6116846129997</v>
      </c>
      <c r="AC124" s="192">
        <f t="shared" si="61"/>
        <v>92.825048976860273</v>
      </c>
      <c r="AD124" s="193">
        <f>'[2]df13-18-б'!JL17*100</f>
        <v>81.473140233076919</v>
      </c>
      <c r="AE124" s="194">
        <f>'[2]df13-18-б'!JM17*100</f>
        <v>87.276143102755512</v>
      </c>
      <c r="AF124" s="194">
        <f>'[2]df13-18-б'!JN17*100</f>
        <v>100.55418066502114</v>
      </c>
      <c r="AG124" s="195">
        <f>'[2]df13-18-б'!JO17*100</f>
        <v>104.66332742107683</v>
      </c>
      <c r="AH124" s="192">
        <f t="shared" si="62"/>
        <v>94.435184660570457</v>
      </c>
      <c r="AI124" s="196"/>
      <c r="AJ124" s="141">
        <f>'[2]df13-18-б'!IB17*100</f>
        <v>108.46372866936653</v>
      </c>
      <c r="AK124" s="142">
        <f>'[2]df13-18-б'!IC17*100</f>
        <v>109.55749455690425</v>
      </c>
      <c r="AL124" s="142">
        <f>'[2]df13-18-б'!ID17*100</f>
        <v>106.48788775115298</v>
      </c>
      <c r="AM124" s="142">
        <f>'[2]df13-18-б'!IE17*100</f>
        <v>116.92355936129645</v>
      </c>
      <c r="AN124" s="190">
        <f t="shared" si="63"/>
        <v>110.10061203688413</v>
      </c>
      <c r="AO124" s="197">
        <f>'[2]df13-18-б'!HW17*100</f>
        <v>101.11006531946647</v>
      </c>
      <c r="AP124" s="198">
        <f>'[2]df13-18-б'!HX17*100</f>
        <v>134.66250016405561</v>
      </c>
      <c r="AQ124" s="198">
        <f>'[2]df13-18-б'!HY17*100</f>
        <v>89.667190432356179</v>
      </c>
      <c r="AR124" s="199">
        <f>'[2]df13-18-б'!HZ17*100</f>
        <v>97.73993942081843</v>
      </c>
      <c r="AS124" s="190">
        <f t="shared" si="64"/>
        <v>109.89529488901724</v>
      </c>
    </row>
    <row r="125" spans="1:45" s="4" customFormat="1" ht="31.9" hidden="1" customHeight="1" collapsed="1" x14ac:dyDescent="0.15">
      <c r="A125" s="200" t="s">
        <v>24</v>
      </c>
      <c r="B125" s="141">
        <f>'[2]df08-12'!CQ20*100</f>
        <v>155.15496333980204</v>
      </c>
      <c r="C125" s="142">
        <f>'[2]df08-12'!DY20*100</f>
        <v>79.338923300223783</v>
      </c>
      <c r="D125" s="142">
        <f>('[2]df08-12'!FH20*100)/100</f>
        <v>126.95260577800404</v>
      </c>
      <c r="E125" s="142">
        <f>'[2]df08-12'!GN20*100</f>
        <v>123.28251058362267</v>
      </c>
      <c r="F125" s="142">
        <f>'[2]df08-12'!HZ20*100</f>
        <v>95.602835140990408</v>
      </c>
      <c r="G125" s="142">
        <f>'[2]df13-18-б'!FH23*100</f>
        <v>93.075918530538715</v>
      </c>
      <c r="H125" s="142">
        <f>'[2]df13-18-б'!GM23*100</f>
        <v>99.347808858405301</v>
      </c>
      <c r="I125" s="190">
        <f>'[2]df13-18-б'!IA23*100</f>
        <v>120.96051401216737</v>
      </c>
      <c r="J125" s="190">
        <f>'[2]df13-18-б'!JK23*100</f>
        <v>100.05482054096737</v>
      </c>
      <c r="K125" s="190">
        <f>'[2]df13-18-б'!LA23*100</f>
        <v>105.67478140988857</v>
      </c>
      <c r="L125" s="191">
        <f>'[2]df13-18-б'!LW23*100</f>
        <v>110.34998842972597</v>
      </c>
      <c r="M125" s="142">
        <f>'[2]df04-07'!K20*100</f>
        <v>169.87226485603057</v>
      </c>
      <c r="N125" s="142">
        <f>'[2]df08-12'!C20*100</f>
        <v>74.464918327786464</v>
      </c>
      <c r="O125" s="142">
        <f>'[2]df08-12'!AQ20*100</f>
        <v>134.47094374229394</v>
      </c>
      <c r="P125" s="142">
        <f>'[2]df08-12'!BE20*100</f>
        <v>137.5877086146173</v>
      </c>
      <c r="Q125" s="142">
        <f>'[2]df08-12'!BS20*100</f>
        <v>92.514667466412305</v>
      </c>
      <c r="R125" s="142">
        <f>'[2]df08-12'!CG20*100</f>
        <v>90.008485974538658</v>
      </c>
      <c r="S125" s="142">
        <f>'[2]df13-18-б'!AU23*100</f>
        <v>99.368921726583153</v>
      </c>
      <c r="T125" s="190">
        <f>'[2]df13-18-б'!BK23*100</f>
        <v>115.90844386135117</v>
      </c>
      <c r="U125" s="142">
        <f>'[2]df13-18-б'!CA23*100</f>
        <v>102.819739223038</v>
      </c>
      <c r="V125" s="142">
        <f>'[2]df13-18-б'!CP23*100</f>
        <v>106.65502858545324</v>
      </c>
      <c r="W125" s="191">
        <f>'[2]df13-18-б'!DF23*100</f>
        <v>112.19886330719243</v>
      </c>
      <c r="X125" s="141"/>
      <c r="Y125" s="141">
        <f>'[2]df13-18-б'!JG23*100</f>
        <v>104.69836479461254</v>
      </c>
      <c r="Z125" s="142">
        <f>'[2]df13-18-б'!JH23*100</f>
        <v>94.64692063985342</v>
      </c>
      <c r="AA125" s="142">
        <f>'[2]df13-18-б'!JI23*100</f>
        <v>97.627898161284094</v>
      </c>
      <c r="AB125" s="191">
        <f>'[2]df13-18-б'!JJ23*100</f>
        <v>107.86844936477272</v>
      </c>
      <c r="AC125" s="192">
        <f t="shared" si="61"/>
        <v>100.05482054096737</v>
      </c>
      <c r="AD125" s="193">
        <f>'[2]df13-18-б'!JL23*100</f>
        <v>103.37299686910917</v>
      </c>
      <c r="AE125" s="194">
        <f>'[2]df13-18-б'!JM23*100</f>
        <v>97.540713145079621</v>
      </c>
      <c r="AF125" s="194">
        <f>'[2]df13-18-б'!JN23*100</f>
        <v>96.104218981038684</v>
      </c>
      <c r="AG125" s="195">
        <f>'[2]df13-18-б'!JO23*100</f>
        <v>102.81646938043399</v>
      </c>
      <c r="AH125" s="192">
        <f t="shared" si="62"/>
        <v>102.819739223038</v>
      </c>
      <c r="AI125" s="196"/>
      <c r="AJ125" s="141">
        <f>'[2]df13-18-б'!IB23*100</f>
        <v>122.4175591083179</v>
      </c>
      <c r="AK125" s="142">
        <f>'[2]df13-18-б'!IC23*100</f>
        <v>128.42719822219192</v>
      </c>
      <c r="AL125" s="142">
        <f>'[2]df13-18-б'!ID23*100</f>
        <v>124.41677644910291</v>
      </c>
      <c r="AM125" s="142">
        <f>'[2]df13-18-б'!IE23*100</f>
        <v>110.85592193170055</v>
      </c>
      <c r="AN125" s="190">
        <f t="shared" si="63"/>
        <v>120.96051401216737</v>
      </c>
      <c r="AO125" s="197">
        <f>'[2]df13-18-б'!HW23*100</f>
        <v>107.3351794646405</v>
      </c>
      <c r="AP125" s="198">
        <f>'[2]df13-18-б'!HX23*100</f>
        <v>109.92860336522358</v>
      </c>
      <c r="AQ125" s="198">
        <f>'[2]df13-18-б'!HY23*100</f>
        <v>97.114485345502715</v>
      </c>
      <c r="AR125" s="199">
        <f>'[2]df13-18-б'!HZ23*100</f>
        <v>100.23115019085249</v>
      </c>
      <c r="AS125" s="190">
        <f t="shared" si="64"/>
        <v>115.90844386135117</v>
      </c>
    </row>
    <row r="126" spans="1:45" s="188" customFormat="1" ht="31.9" hidden="1" customHeight="1" x14ac:dyDescent="0.15">
      <c r="A126" s="201" t="s">
        <v>90</v>
      </c>
      <c r="B126" s="176"/>
      <c r="C126" s="177"/>
      <c r="D126" s="177"/>
      <c r="E126" s="177"/>
      <c r="F126" s="177"/>
      <c r="G126" s="177"/>
      <c r="H126" s="177"/>
      <c r="I126" s="184"/>
      <c r="J126" s="184"/>
      <c r="K126" s="184"/>
      <c r="L126" s="178"/>
      <c r="M126" s="177">
        <f>'[2]уг-маз'!AL18</f>
        <v>130.5830159730159</v>
      </c>
      <c r="N126" s="177">
        <f>'[2]уг-маз'!AZ18</f>
        <v>103.02640044548102</v>
      </c>
      <c r="O126" s="177">
        <f>'[2]уг-маз'!BN18</f>
        <v>105.82852955478366</v>
      </c>
      <c r="P126" s="177">
        <f>'[2]уг-маз'!CB18</f>
        <v>131.09600151235102</v>
      </c>
      <c r="Q126" s="177">
        <f>'[2]уг-маз'!CP18</f>
        <v>110.59122989564978</v>
      </c>
      <c r="R126" s="186">
        <f>'[2]уг-маз'!DD18</f>
        <v>106.64752246267371</v>
      </c>
      <c r="S126" s="186">
        <f>'[2]уг-маз'!DR18</f>
        <v>104.46545034838184</v>
      </c>
      <c r="T126" s="202">
        <f>'[2]уг-маз'!EF18</f>
        <v>100.19288522668894</v>
      </c>
      <c r="U126" s="186">
        <f>'[2]уг-маз'!ET18</f>
        <v>100.3444212477328</v>
      </c>
      <c r="V126" s="186">
        <f>'[2]уг-маз'!FH18</f>
        <v>106.90436550456933</v>
      </c>
      <c r="W126" s="187">
        <f>'[2]уг-маз'!FV18</f>
        <v>104.23414490951536</v>
      </c>
      <c r="X126" s="185"/>
      <c r="Y126" s="176"/>
      <c r="Z126" s="177"/>
      <c r="AA126" s="177"/>
      <c r="AB126" s="178"/>
      <c r="AC126" s="179"/>
      <c r="AD126" s="180">
        <f>'[2]уг-маз'!DH23*100</f>
        <v>102.50000779099308</v>
      </c>
      <c r="AE126" s="181">
        <f>'[2]уг-маз'!DI23*100</f>
        <v>0</v>
      </c>
      <c r="AF126" s="181">
        <f>'[2]уг-маз'!DJ23*100</f>
        <v>0</v>
      </c>
      <c r="AG126" s="182">
        <f>'[2]уг-маз'!DK23*100</f>
        <v>100.5342000846959</v>
      </c>
      <c r="AH126" s="203">
        <f t="shared" si="62"/>
        <v>100.3444212477328</v>
      </c>
      <c r="AI126" s="204"/>
      <c r="AJ126" s="176"/>
      <c r="AK126" s="177"/>
      <c r="AL126" s="177"/>
      <c r="AM126" s="177"/>
      <c r="AN126" s="184"/>
      <c r="AO126" s="205">
        <f>'[2]уг-маз'!DV23*100</f>
        <v>102.41724613814702</v>
      </c>
      <c r="AP126" s="206">
        <f>'[2]уг-маз'!DY23*100</f>
        <v>93.178576304398064</v>
      </c>
      <c r="AQ126" s="206">
        <f>'[2]уг-маз'!EB23*100</f>
        <v>98.719006163968601</v>
      </c>
      <c r="AR126" s="207">
        <f>'[2]уг-маз'!EE23*100</f>
        <v>101.60715150509623</v>
      </c>
      <c r="AS126" s="208">
        <f t="shared" si="64"/>
        <v>100.19288522668894</v>
      </c>
    </row>
    <row r="127" spans="1:45" s="4" customFormat="1" ht="15.6" hidden="1" customHeight="1" outlineLevel="1" x14ac:dyDescent="0.15">
      <c r="A127" s="200" t="s">
        <v>91</v>
      </c>
      <c r="B127" s="141">
        <f>'[2]df08-12'!CQ19*100</f>
        <v>124.88444525648856</v>
      </c>
      <c r="C127" s="142">
        <f>'[2]df08-12'!DY19*100</f>
        <v>120.85788939229678</v>
      </c>
      <c r="D127" s="142">
        <f>('[2]df08-12'!FH19*100)/100</f>
        <v>113.21520123406117</v>
      </c>
      <c r="E127" s="142">
        <f>'[2]df08-12'!GN19*100</f>
        <v>120.16523024495199</v>
      </c>
      <c r="F127" s="142">
        <f>'[2]df08-12'!HZ19*100</f>
        <v>141.53806896006728</v>
      </c>
      <c r="G127" s="142" t="e">
        <f>'[2]df08-12'!#REF!*100</f>
        <v>#REF!</v>
      </c>
      <c r="H127" s="142" t="e">
        <f>'[2]df08-12'!#REF!*100</f>
        <v>#REF!</v>
      </c>
      <c r="I127" s="190" t="e">
        <f>'[2]df08-12'!#REF!*100</f>
        <v>#REF!</v>
      </c>
      <c r="J127" s="190" t="e">
        <v>#REF!</v>
      </c>
      <c r="K127" s="190"/>
      <c r="L127" s="191"/>
      <c r="M127" s="142">
        <f>'[2]df04-07'!K19*100</f>
        <v>114.47926813900263</v>
      </c>
      <c r="N127" s="142">
        <f>'[2]df08-12'!C19*100</f>
        <v>118.0093686772758</v>
      </c>
      <c r="O127" s="142">
        <f>'[2]df08-12'!AQ19*100</f>
        <v>94.709660617953205</v>
      </c>
      <c r="P127" s="142"/>
      <c r="Q127" s="142"/>
      <c r="R127" s="142"/>
      <c r="S127" s="142"/>
      <c r="T127" s="190"/>
      <c r="U127" s="142"/>
      <c r="V127" s="142"/>
      <c r="W127" s="191"/>
      <c r="X127" s="141"/>
      <c r="Y127" s="141"/>
      <c r="Z127" s="142"/>
      <c r="AA127" s="142"/>
      <c r="AB127" s="191"/>
      <c r="AC127" s="192" t="e">
        <f t="shared" ref="AC127:AC138" si="65">J127</f>
        <v>#REF!</v>
      </c>
      <c r="AD127" s="193"/>
      <c r="AE127" s="194"/>
      <c r="AF127" s="194"/>
      <c r="AG127" s="195"/>
      <c r="AH127" s="192">
        <f t="shared" si="62"/>
        <v>0</v>
      </c>
      <c r="AI127" s="196"/>
      <c r="AJ127" s="141"/>
      <c r="AK127" s="142"/>
      <c r="AL127" s="142"/>
      <c r="AM127" s="142"/>
      <c r="AN127" s="190" t="e">
        <f t="shared" ref="AN127:AN138" si="66">I127</f>
        <v>#REF!</v>
      </c>
      <c r="AO127" s="197"/>
      <c r="AP127" s="198"/>
      <c r="AQ127" s="198"/>
      <c r="AR127" s="199"/>
      <c r="AS127" s="190">
        <f t="shared" si="64"/>
        <v>0</v>
      </c>
    </row>
    <row r="128" spans="1:45" s="188" customFormat="1" ht="24" hidden="1" customHeight="1" x14ac:dyDescent="0.15">
      <c r="A128" s="170" t="s">
        <v>92</v>
      </c>
      <c r="B128" s="171">
        <f>'[2]df08-12'!CQ22*100</f>
        <v>120.40543976000623</v>
      </c>
      <c r="C128" s="172">
        <f>'[2]df08-12'!DY22*100</f>
        <v>93.132347221273122</v>
      </c>
      <c r="D128" s="172">
        <f>('[2]df08-12'!FH22*100)/100</f>
        <v>135.68027604293934</v>
      </c>
      <c r="E128" s="172">
        <f>'[2]df08-12'!GN22*100</f>
        <v>124.75737265997311</v>
      </c>
      <c r="F128" s="172">
        <f>'[2]df08-12'!HZ22*100</f>
        <v>102.51431646584273</v>
      </c>
      <c r="G128" s="172">
        <f>'[2]df13-18-б'!FH25*100</f>
        <v>100.24225231659447</v>
      </c>
      <c r="H128" s="172">
        <f>'[2]df13-18-б'!GM25*100</f>
        <v>104.79008458629487</v>
      </c>
      <c r="I128" s="173">
        <f>'[2]df13-18-б'!IA25*100</f>
        <v>113.34730553206226</v>
      </c>
      <c r="J128" s="173">
        <f>'[2]df13-18-б'!JK25*100</f>
        <v>113.03612022358227</v>
      </c>
      <c r="K128" s="173">
        <f>'[2]df13-18-б'!LA25*100</f>
        <v>106.54999399494702</v>
      </c>
      <c r="L128" s="174">
        <f>'[2]df13-18-б'!LW25*100</f>
        <v>104.17585717934166</v>
      </c>
      <c r="M128" s="172">
        <f>'[2]df04-07'!K22*100</f>
        <v>112.77045159725709</v>
      </c>
      <c r="N128" s="172">
        <f>'[2]df08-12'!C22*100</f>
        <v>87.64501411392817</v>
      </c>
      <c r="O128" s="172">
        <f>'[2]df08-12'!AQ22*100</f>
        <v>126.65662924347004</v>
      </c>
      <c r="P128" s="172">
        <f>'[2]df08-12'!BE22*100</f>
        <v>122.25402909984784</v>
      </c>
      <c r="Q128" s="172">
        <f>'[2]df08-12'!BS22*100</f>
        <v>101.20507360552709</v>
      </c>
      <c r="R128" s="172">
        <f>'[2]df08-12'!CG22*100</f>
        <v>101.81352089850621</v>
      </c>
      <c r="S128" s="172">
        <f>'[2]df13-18-б'!AU25*100</f>
        <v>98.884531350488587</v>
      </c>
      <c r="T128" s="173">
        <f>'[2]df13-18-б'!BK25*100</f>
        <v>119.83429054460413</v>
      </c>
      <c r="U128" s="172">
        <f>'[2]df13-18-б'!CA25*100</f>
        <v>110.13573962857836</v>
      </c>
      <c r="V128" s="172">
        <f>'[2]df13-18-б'!CP25*100</f>
        <v>108.59255622540131</v>
      </c>
      <c r="W128" s="174">
        <f>'[2]df13-18-б'!DF25*100</f>
        <v>104.60902831095751</v>
      </c>
      <c r="X128" s="175"/>
      <c r="Y128" s="176">
        <f>'[2]df13-18-б'!JG25*100</f>
        <v>103.44019654977193</v>
      </c>
      <c r="Z128" s="177">
        <f>'[2]df13-18-б'!JH25*100</f>
        <v>101.54567169228331</v>
      </c>
      <c r="AA128" s="177">
        <f>'[2]df13-18-б'!JI25*100</f>
        <v>102.99435070744703</v>
      </c>
      <c r="AB128" s="178">
        <f>'[2]df13-18-б'!JJ25*100</f>
        <v>103.49066718938012</v>
      </c>
      <c r="AC128" s="203">
        <f t="shared" si="65"/>
        <v>113.03612022358227</v>
      </c>
      <c r="AD128" s="180">
        <f>'[2]df13-18-б'!JL25*100</f>
        <v>119.76970111757915</v>
      </c>
      <c r="AE128" s="181">
        <f>'[2]df13-18-б'!JM25*100</f>
        <v>115.1299246531559</v>
      </c>
      <c r="AF128" s="181">
        <f>'[2]df13-18-б'!JN25*100</f>
        <v>109.33785227765964</v>
      </c>
      <c r="AG128" s="182">
        <f>'[2]df13-18-б'!JO25*100</f>
        <v>109.11869843672413</v>
      </c>
      <c r="AH128" s="203">
        <f t="shared" si="62"/>
        <v>110.13573962857836</v>
      </c>
      <c r="AI128" s="183"/>
      <c r="AJ128" s="176">
        <f>'[2]df13-18-б'!IB25*100</f>
        <v>114.34162960964723</v>
      </c>
      <c r="AK128" s="177">
        <f>'[2]df13-18-б'!IC25*100</f>
        <v>111.00678295002089</v>
      </c>
      <c r="AL128" s="177">
        <f>'[2]df13-18-б'!ID25*100</f>
        <v>115.85941848764574</v>
      </c>
      <c r="AM128" s="177">
        <f>'[2]df13-18-б'!IE25*100</f>
        <v>112.01384470866998</v>
      </c>
      <c r="AN128" s="202">
        <f t="shared" si="66"/>
        <v>113.34730553206226</v>
      </c>
      <c r="AO128" s="185">
        <f>'[2]df13-18-б'!HW25*100</f>
        <v>119.07049065899974</v>
      </c>
      <c r="AP128" s="186">
        <f>'[2]df13-18-б'!HX25*100</f>
        <v>94.660193325914804</v>
      </c>
      <c r="AQ128" s="186">
        <f>'[2]df13-18-б'!HY25*100</f>
        <v>102.32507612871736</v>
      </c>
      <c r="AR128" s="187">
        <f>'[2]df13-18-б'!HZ25*100</f>
        <v>104.07717083641752</v>
      </c>
      <c r="AS128" s="202">
        <f t="shared" si="64"/>
        <v>119.83429054460413</v>
      </c>
    </row>
    <row r="129" spans="1:45" s="4" customFormat="1" ht="21" hidden="1" customHeight="1" x14ac:dyDescent="0.15">
      <c r="A129" s="200" t="s">
        <v>93</v>
      </c>
      <c r="B129" s="141">
        <f>'[2]df08-12'!CQ23*100</f>
        <v>115.15824727946151</v>
      </c>
      <c r="C129" s="142">
        <f>'[2]df08-12'!DY23*100</f>
        <v>94.270559630422952</v>
      </c>
      <c r="D129" s="142">
        <f>('[2]df08-12'!FH23*100)/100</f>
        <v>143.49954069382528</v>
      </c>
      <c r="E129" s="142">
        <f>'[2]df08-12'!GN23*100</f>
        <v>127.30625094147329</v>
      </c>
      <c r="F129" s="142">
        <f>'[2]df08-12'!HZ23*100</f>
        <v>95.327585445175202</v>
      </c>
      <c r="G129" s="142">
        <f>'[2]df13-18-б'!FH26*100</f>
        <v>94.308215774136869</v>
      </c>
      <c r="H129" s="142">
        <f>'[2]df13-18-б'!GM26*100</f>
        <v>102.45571540235194</v>
      </c>
      <c r="I129" s="190">
        <f>'[2]df13-18-б'!IA26*100</f>
        <v>114.80045455657253</v>
      </c>
      <c r="J129" s="190">
        <f>'[2]df13-18-б'!JK26*100</f>
        <v>113.33263501833389</v>
      </c>
      <c r="K129" s="190">
        <f>'[2]df13-18-б'!LA26*100</f>
        <v>108.02484695593968</v>
      </c>
      <c r="L129" s="191">
        <f>'[2]df13-18-б'!LW26*100</f>
        <v>103.91869295197205</v>
      </c>
      <c r="M129" s="142">
        <f>'[2]df04-07'!K23*100</f>
        <v>109.35624030727405</v>
      </c>
      <c r="N129" s="142">
        <f>'[2]df08-12'!C23*100</f>
        <v>81.102256032874322</v>
      </c>
      <c r="O129" s="142">
        <f>'[2]df08-12'!AQ23*100</f>
        <v>145.09301315440362</v>
      </c>
      <c r="P129" s="142">
        <f>'[2]df08-12'!BE23*100</f>
        <v>129.98487693423803</v>
      </c>
      <c r="Q129" s="142">
        <f>'[2]df08-12'!BS23*100</f>
        <v>96.96589826259131</v>
      </c>
      <c r="R129" s="142">
        <f>'[2]df08-12'!CG23*100</f>
        <v>97.30799338210366</v>
      </c>
      <c r="S129" s="142">
        <f>'[2]df13-18-б'!AU26*100</f>
        <v>98.502124175865319</v>
      </c>
      <c r="T129" s="190">
        <f>'[2]df13-18-б'!BK26*100</f>
        <v>122.08425236273519</v>
      </c>
      <c r="U129" s="142">
        <f>'[2]df13-18-б'!CA26*100</f>
        <v>109.50510389557522</v>
      </c>
      <c r="V129" s="142">
        <f>'[2]df13-18-б'!CP26*100</f>
        <v>110.4930235665061</v>
      </c>
      <c r="W129" s="191">
        <f>'[2]df13-18-б'!DF26*100</f>
        <v>104.49495978465657</v>
      </c>
      <c r="X129" s="141"/>
      <c r="Y129" s="197">
        <f>'[2]df13-18-б'!JG26*100</f>
        <v>101.96824870462449</v>
      </c>
      <c r="Z129" s="198">
        <f>'[2]df13-18-б'!JH26*100</f>
        <v>103.68103618745286</v>
      </c>
      <c r="AA129" s="198">
        <f>'[2]df13-18-б'!JI26*100</f>
        <v>103.68487809406119</v>
      </c>
      <c r="AB129" s="199">
        <f>'[2]df13-18-б'!JJ26*100</f>
        <v>104.26274077249327</v>
      </c>
      <c r="AC129" s="192">
        <f t="shared" si="65"/>
        <v>113.33263501833389</v>
      </c>
      <c r="AD129" s="193">
        <f>'[2]df13-18-б'!JL26*100</f>
        <v>103.14690608678512</v>
      </c>
      <c r="AE129" s="194">
        <f>'[2]df13-18-б'!JM26*100</f>
        <v>115.32265352532592</v>
      </c>
      <c r="AF129" s="194">
        <f>'[2]df13-18-б'!JN26*100</f>
        <v>115.59534771383495</v>
      </c>
      <c r="AG129" s="195">
        <f>'[2]df13-18-б'!JO26*100</f>
        <v>117.170274078304</v>
      </c>
      <c r="AH129" s="192">
        <f t="shared" si="62"/>
        <v>109.50510389557522</v>
      </c>
      <c r="AI129" s="196"/>
      <c r="AJ129" s="197">
        <f>'[2]df13-18-б'!IB26*100</f>
        <v>107.11866563108896</v>
      </c>
      <c r="AK129" s="198">
        <f>'[2]df13-18-б'!IC26*100</f>
        <v>105.98127406920477</v>
      </c>
      <c r="AL129" s="198">
        <f>'[2]df13-18-б'!ID26*100</f>
        <v>123.19109622001776</v>
      </c>
      <c r="AM129" s="198">
        <f>'[2]df13-18-б'!IE26*100</f>
        <v>119.8690765168202</v>
      </c>
      <c r="AN129" s="190">
        <f t="shared" si="66"/>
        <v>114.80045455657253</v>
      </c>
      <c r="AO129" s="197">
        <f>'[2]df13-18-б'!HW26*100</f>
        <v>126.02630059390304</v>
      </c>
      <c r="AP129" s="198">
        <f>'[2]df13-18-б'!HX26*100</f>
        <v>90.384024886901059</v>
      </c>
      <c r="AQ129" s="198">
        <f>'[2]df13-18-б'!HY26*100</f>
        <v>101.92211193146228</v>
      </c>
      <c r="AR129" s="199">
        <f>'[2]df13-18-б'!HZ26*100</f>
        <v>104.26062176565071</v>
      </c>
      <c r="AS129" s="190">
        <f t="shared" si="64"/>
        <v>122.08425236273519</v>
      </c>
    </row>
    <row r="130" spans="1:45" s="4" customFormat="1" ht="27" hidden="1" customHeight="1" x14ac:dyDescent="0.15">
      <c r="A130" s="200" t="s">
        <v>94</v>
      </c>
      <c r="B130" s="141">
        <f>'[2]df08-12'!CQ24*100</f>
        <v>125.86251161333593</v>
      </c>
      <c r="C130" s="142">
        <f>'[2]df08-12'!DY24*100</f>
        <v>92.473509013144891</v>
      </c>
      <c r="D130" s="142">
        <f>('[2]df08-12'!FH24*100)/100</f>
        <v>122.73900416080714</v>
      </c>
      <c r="E130" s="142">
        <f>'[2]df08-12'!GN24*100</f>
        <v>120.02585925007408</v>
      </c>
      <c r="F130" s="142">
        <f>'[2]df08-12'!HZ24*100</f>
        <v>116.93819643649267</v>
      </c>
      <c r="G130" s="142">
        <f>'[2]df13-18-б'!FH27*100</f>
        <v>111.9087248386999</v>
      </c>
      <c r="H130" s="142">
        <f>'[2]df13-18-б'!GM27*100</f>
        <v>109.79090142397693</v>
      </c>
      <c r="I130" s="190">
        <f>'[2]df13-18-б'!IA27*100</f>
        <v>111.50036144021334</v>
      </c>
      <c r="J130" s="190">
        <f>'[2]df13-18-б'!JK27*100</f>
        <v>112.50788100018687</v>
      </c>
      <c r="K130" s="190">
        <f>'[2]df13-18-б'!LA27*100</f>
        <v>104.31641176385564</v>
      </c>
      <c r="L130" s="191">
        <f>'[2]df13-18-б'!LW27*100</f>
        <v>104.58135516667271</v>
      </c>
      <c r="M130" s="142">
        <f>'[2]df04-07'!K24*100</f>
        <v>117.945237798926</v>
      </c>
      <c r="N130" s="142">
        <f>'[2]df08-12'!C24*100</f>
        <v>101.98135076868786</v>
      </c>
      <c r="O130" s="142">
        <f>'[2]df08-12'!AQ24*100</f>
        <v>101.72770570375607</v>
      </c>
      <c r="P130" s="142">
        <f>'[2]df08-12'!BE24*100</f>
        <v>106.14551080149481</v>
      </c>
      <c r="Q130" s="142">
        <f>'[2]df08-12'!BS24*100</f>
        <v>109.98976120206945</v>
      </c>
      <c r="R130" s="142">
        <f>'[2]df08-12'!CG24*100</f>
        <v>109.34145558426455</v>
      </c>
      <c r="S130" s="142">
        <f>'[2]df13-18-б'!AU27*100</f>
        <v>100.16214866675976</v>
      </c>
      <c r="T130" s="190">
        <f>'[2]df13-18-б'!BK27*100</f>
        <v>114.07157217874853</v>
      </c>
      <c r="U130" s="142">
        <f>'[2]df13-18-б'!CA27*100</f>
        <v>109.24434645846146</v>
      </c>
      <c r="V130" s="142">
        <f>'[2]df13-18-б'!CP27*100</f>
        <v>104.61787670458452</v>
      </c>
      <c r="W130" s="191">
        <f>'[2]df13-18-б'!DF27*100</f>
        <v>104.83238076038973</v>
      </c>
      <c r="X130" s="141"/>
      <c r="Y130" s="197">
        <f>'[2]df13-18-б'!JG27*100</f>
        <v>105.37472691300822</v>
      </c>
      <c r="Z130" s="198">
        <f>'[2]df13-18-б'!JH27*100</f>
        <v>97.305928419278544</v>
      </c>
      <c r="AA130" s="198">
        <f>'[2]df13-18-б'!JI27*100</f>
        <v>101.59646353511526</v>
      </c>
      <c r="AB130" s="199">
        <f>'[2]df13-18-б'!JJ27*100</f>
        <v>101.91422066692162</v>
      </c>
      <c r="AC130" s="192">
        <f t="shared" si="65"/>
        <v>112.50788100018687</v>
      </c>
      <c r="AD130" s="193">
        <f>'[2]df13-18-б'!JL27*100</f>
        <v>139.54016087844562</v>
      </c>
      <c r="AE130" s="194">
        <f>'[2]df13-18-б'!JM27*100</f>
        <v>114.8763620690271</v>
      </c>
      <c r="AF130" s="194">
        <f>'[2]df13-18-б'!JN27*100</f>
        <v>97.024854001922776</v>
      </c>
      <c r="AG130" s="195">
        <f>'[2]df13-18-б'!JO27*100</f>
        <v>95.550211116399979</v>
      </c>
      <c r="AH130" s="192">
        <f t="shared" si="62"/>
        <v>109.24434645846146</v>
      </c>
      <c r="AI130" s="196"/>
      <c r="AJ130" s="197">
        <f>'[2]df13-18-б'!IB27*100</f>
        <v>124.05187260533343</v>
      </c>
      <c r="AK130" s="198">
        <f>'[2]df13-18-б'!IC27*100</f>
        <v>118.64801208379107</v>
      </c>
      <c r="AL130" s="198">
        <f>'[2]df13-18-б'!ID27*100</f>
        <v>102.2765707962006</v>
      </c>
      <c r="AM130" s="198">
        <f>'[2]df13-18-б'!IE27*100</f>
        <v>103.20110159041189</v>
      </c>
      <c r="AN130" s="190">
        <f t="shared" si="66"/>
        <v>111.50036144021334</v>
      </c>
      <c r="AO130" s="197">
        <f>'[2]df13-18-б'!HW27*100</f>
        <v>106.96690739637936</v>
      </c>
      <c r="AP130" s="198">
        <f>'[2]df13-18-б'!HX27*100</f>
        <v>101.31203914612993</v>
      </c>
      <c r="AQ130" s="198">
        <f>'[2]df13-18-б'!HY27*100</f>
        <v>103.10494077640871</v>
      </c>
      <c r="AR130" s="199">
        <f>'[2]df13-18-б'!HZ27*100</f>
        <v>103.48708040929304</v>
      </c>
      <c r="AS130" s="190">
        <f t="shared" si="64"/>
        <v>114.07157217874853</v>
      </c>
    </row>
    <row r="131" spans="1:45" s="4" customFormat="1" ht="20.45" hidden="1" customHeight="1" x14ac:dyDescent="0.15">
      <c r="A131" s="156" t="s">
        <v>95</v>
      </c>
      <c r="B131" s="157">
        <f>'[2]df08-12'!CQ25*100</f>
        <v>118.07718383325918</v>
      </c>
      <c r="C131" s="158">
        <f>'[2]df08-12'!DY25*100</f>
        <v>100.05494181361898</v>
      </c>
      <c r="D131" s="158">
        <f>('[2]df08-12'!FH25*100)/100</f>
        <v>113.07808171899629</v>
      </c>
      <c r="E131" s="158">
        <f>'[2]df08-12'!GN25*100</f>
        <v>112.94706442204803</v>
      </c>
      <c r="F131" s="158">
        <f>'[2]df08-12'!HZ25*100</f>
        <v>102.55692770908024</v>
      </c>
      <c r="G131" s="158">
        <f>'[2]df13-18-б'!FH28*100</f>
        <v>105.89180672602319</v>
      </c>
      <c r="H131" s="158">
        <f>'[2]df13-18-б'!GM28*100</f>
        <v>108.34234862864716</v>
      </c>
      <c r="I131" s="159">
        <f>'[2]df13-18-б'!IA28*100</f>
        <v>116.63363050290145</v>
      </c>
      <c r="J131" s="159">
        <f>'[2]df13-18-б'!JK28*100</f>
        <v>105.55717715614583</v>
      </c>
      <c r="K131" s="159">
        <f>'[2]df13-18-б'!LA28*100</f>
        <v>103.37153063541959</v>
      </c>
      <c r="L131" s="160">
        <f>'[2]df13-18-б'!LW28*100</f>
        <v>104.38025947743338</v>
      </c>
      <c r="M131" s="161">
        <f>'[2]df04-07'!K25*100</f>
        <v>121.54412409666631</v>
      </c>
      <c r="N131" s="161">
        <f>'[2]df08-12'!C25*100</f>
        <v>97.647081358109261</v>
      </c>
      <c r="O131" s="161">
        <f>'[2]df08-12'!AQ25*100</f>
        <v>112.26119401435055</v>
      </c>
      <c r="P131" s="161">
        <f>'[2]df08-12'!BE25*100</f>
        <v>115.27254889603084</v>
      </c>
      <c r="Q131" s="161">
        <f>'[2]df08-12'!BS25*100</f>
        <v>103.56859217357078</v>
      </c>
      <c r="R131" s="161">
        <f>'[2]df08-12'!CG25*100</f>
        <v>101.89251211000095</v>
      </c>
      <c r="S131" s="161">
        <f>'[2]df13-18-б'!AU28*100</f>
        <v>106.09424361967044</v>
      </c>
      <c r="T131" s="162">
        <f>'[2]df13-18-б'!BK28*100</f>
        <v>114.11822415918364</v>
      </c>
      <c r="U131" s="161">
        <f>'[2]df13-18-б'!CA28*100</f>
        <v>103.70183409955649</v>
      </c>
      <c r="V131" s="161">
        <f>'[2]df13-18-б'!CP28*100</f>
        <v>103.82725590791524</v>
      </c>
      <c r="W131" s="163">
        <f>'[2]df13-18-б'!DF28*100</f>
        <v>103.41631488570503</v>
      </c>
      <c r="X131" s="164"/>
      <c r="Y131" s="164">
        <f>'[2]df13-18-б'!JG28*100</f>
        <v>98.383890208453352</v>
      </c>
      <c r="Z131" s="161">
        <f>'[2]df13-18-б'!JH28*100</f>
        <v>103.27712928042776</v>
      </c>
      <c r="AA131" s="161">
        <f>'[2]df13-18-б'!JI28*100</f>
        <v>101.96703864655944</v>
      </c>
      <c r="AB131" s="163">
        <f>'[2]df13-18-б'!JJ28*100</f>
        <v>101.2729946427263</v>
      </c>
      <c r="AC131" s="165">
        <f t="shared" si="65"/>
        <v>105.55717715614583</v>
      </c>
      <c r="AD131" s="166">
        <f>'[2]df13-18-б'!JL28*100</f>
        <v>102.91957832527562</v>
      </c>
      <c r="AE131" s="167">
        <f>'[2]df13-18-б'!JM28*100</f>
        <v>102.5978360991291</v>
      </c>
      <c r="AF131" s="167">
        <f>'[2]df13-18-б'!JN28*100</f>
        <v>109.71911980574703</v>
      </c>
      <c r="AG131" s="168">
        <f>'[2]df13-18-б'!JO28*100</f>
        <v>106.44202364483002</v>
      </c>
      <c r="AH131" s="165">
        <f t="shared" si="62"/>
        <v>103.70183409955649</v>
      </c>
      <c r="AI131" s="169"/>
      <c r="AJ131" s="164">
        <f>'[2]df13-18-б'!IB28*100</f>
        <v>119.94375367905674</v>
      </c>
      <c r="AK131" s="161">
        <f>'[2]df13-18-б'!IC28*100</f>
        <v>119.78111610603621</v>
      </c>
      <c r="AL131" s="161">
        <f>'[2]df13-18-б'!ID28*100</f>
        <v>119.28350806031531</v>
      </c>
      <c r="AM131" s="161">
        <f>'[2]df13-18-б'!IE28*100</f>
        <v>109.21973991642824</v>
      </c>
      <c r="AN131" s="162">
        <f t="shared" si="66"/>
        <v>116.63363050290145</v>
      </c>
      <c r="AO131" s="164">
        <f>'[2]df13-18-б'!HW28*100</f>
        <v>106.12764077691044</v>
      </c>
      <c r="AP131" s="161">
        <f>'[2]df13-18-б'!HX28*100</f>
        <v>103.75267934315981</v>
      </c>
      <c r="AQ131" s="161">
        <f>'[2]df13-18-б'!HY28*100</f>
        <v>102.40860601985298</v>
      </c>
      <c r="AR131" s="163">
        <f>'[2]df13-18-б'!HZ28*100</f>
        <v>99.259358950288174</v>
      </c>
      <c r="AS131" s="162">
        <f t="shared" si="64"/>
        <v>114.11822415918364</v>
      </c>
    </row>
    <row r="132" spans="1:45" s="4" customFormat="1" ht="20.45" hidden="1" customHeight="1" x14ac:dyDescent="0.15">
      <c r="A132" s="200" t="s">
        <v>96</v>
      </c>
      <c r="B132" s="141">
        <f>'[2]df08-12'!CQ16*100</f>
        <v>127.58253464546672</v>
      </c>
      <c r="C132" s="142">
        <f>'[2]df08-12'!DY16*100</f>
        <v>86.404732622509471</v>
      </c>
      <c r="D132" s="142">
        <f>('[2]df08-12'!FH16*100)/100</f>
        <v>112.23448748219627</v>
      </c>
      <c r="E132" s="142">
        <f>'[2]df08-12'!GN16*100</f>
        <v>120.20058570998997</v>
      </c>
      <c r="F132" s="142">
        <f>'[2]df08-12'!HZ16*100</f>
        <v>105.83284497108995</v>
      </c>
      <c r="G132" s="142">
        <f>'[2]df13-18-б'!FH18*100</f>
        <v>112.82879314586143</v>
      </c>
      <c r="H132" s="142">
        <f>'[2]df13-18-б'!GM18*100</f>
        <v>111.29795667626271</v>
      </c>
      <c r="I132" s="190">
        <f>'[2]df13-18-б'!IA18*100</f>
        <v>101.80811725814316</v>
      </c>
      <c r="J132" s="190">
        <f>'[2]df13-18-б'!JK18*100</f>
        <v>94.202886359009895</v>
      </c>
      <c r="K132" s="190">
        <f>'[2]df13-18-б'!LA18*100</f>
        <v>99.594430358207447</v>
      </c>
      <c r="L132" s="191">
        <f>'[2]df13-18-б'!LW18*100</f>
        <v>99.666450640854734</v>
      </c>
      <c r="M132" s="142">
        <f>'[2]df04-07'!K16*100</f>
        <v>131.46944595352798</v>
      </c>
      <c r="N132" s="142">
        <f>'[2]df08-12'!C16*100</f>
        <v>83.53743687745775</v>
      </c>
      <c r="O132" s="142">
        <f>'[2]df08-12'!AQ16*100</f>
        <v>114.79977725721247</v>
      </c>
      <c r="P132" s="142">
        <f>'[2]df08-12'!BE16*100</f>
        <v>128.83135638996805</v>
      </c>
      <c r="Q132" s="142">
        <f>'[2]df08-12'!BS16*100</f>
        <v>109.28155462309648</v>
      </c>
      <c r="R132" s="142">
        <f>'[2]df08-12'!CG16*100</f>
        <v>104.4815789851304</v>
      </c>
      <c r="S132" s="142">
        <f>'[2]df13-18-б'!AU18*100</f>
        <v>109.93632338643306</v>
      </c>
      <c r="T132" s="190">
        <f>'[2]df13-18-б'!BK18*100</f>
        <v>104.27467337154238</v>
      </c>
      <c r="U132" s="142">
        <f>'[2]df13-18-б'!CA18*100</f>
        <v>96.003314132404299</v>
      </c>
      <c r="V132" s="142">
        <f>'[2]df13-18-б'!CP18*100</f>
        <v>99.883899658824845</v>
      </c>
      <c r="W132" s="191">
        <f>'[2]df13-18-б'!DF18*100</f>
        <v>99.884608568696294</v>
      </c>
      <c r="X132" s="141"/>
      <c r="Y132" s="141">
        <f>'[2]df13-18-б'!JG18*100</f>
        <v>88.444805831561837</v>
      </c>
      <c r="Z132" s="142">
        <f>'[2]df13-18-б'!JH18*100</f>
        <v>109.50546966131225</v>
      </c>
      <c r="AA132" s="142">
        <f>'[2]df13-18-б'!JI18*100</f>
        <v>104.88251585965169</v>
      </c>
      <c r="AB132" s="191">
        <f>'[2]df13-18-б'!JJ18*100</f>
        <v>100.01449225814272</v>
      </c>
      <c r="AC132" s="192">
        <f t="shared" si="65"/>
        <v>94.202886359009895</v>
      </c>
      <c r="AD132" s="193">
        <f>'[2]df13-18-б'!JL18*100</f>
        <v>91.79928846656297</v>
      </c>
      <c r="AE132" s="194">
        <f>'[2]df13-18-б'!JM18*100</f>
        <v>89.624797317200859</v>
      </c>
      <c r="AF132" s="194">
        <f>'[2]df13-18-б'!JN18*100</f>
        <v>94.133812454626195</v>
      </c>
      <c r="AG132" s="195">
        <f>'[2]df13-18-б'!JO18*100</f>
        <v>101.7303114719609</v>
      </c>
      <c r="AH132" s="192">
        <f t="shared" si="62"/>
        <v>96.003314132404299</v>
      </c>
      <c r="AI132" s="196"/>
      <c r="AJ132" s="141">
        <f>'[2]df13-18-б'!IB18*100</f>
        <v>101.38957137379219</v>
      </c>
      <c r="AK132" s="142">
        <f>'[2]df13-18-б'!IC18*100</f>
        <v>104.16003456861512</v>
      </c>
      <c r="AL132" s="142">
        <f>'[2]df13-18-б'!ID18*100</f>
        <v>101.17567566343217</v>
      </c>
      <c r="AM132" s="142">
        <f>'[2]df13-18-б'!IE18*100</f>
        <v>100.42381318975693</v>
      </c>
      <c r="AN132" s="190">
        <f t="shared" si="66"/>
        <v>101.80811725814316</v>
      </c>
      <c r="AO132" s="197">
        <f>'[2]df13-18-б'!HW18*100</f>
        <v>94.196093571221496</v>
      </c>
      <c r="AP132" s="198">
        <f>'[2]df13-18-б'!HX18*100</f>
        <v>110.7502213693719</v>
      </c>
      <c r="AQ132" s="198">
        <f>'[2]df13-18-б'!HY18*100</f>
        <v>104.21082365877882</v>
      </c>
      <c r="AR132" s="199">
        <f>'[2]df13-18-б'!HZ18*100</f>
        <v>92.764991238251611</v>
      </c>
      <c r="AS132" s="190">
        <f t="shared" si="64"/>
        <v>104.27467337154238</v>
      </c>
    </row>
    <row r="133" spans="1:45" s="4" customFormat="1" ht="42.6" hidden="1" customHeight="1" x14ac:dyDescent="0.15">
      <c r="A133" s="209" t="s">
        <v>97</v>
      </c>
      <c r="B133" s="141">
        <f>'[2]df08-12'!CQ26*100</f>
        <v>110.67661106788439</v>
      </c>
      <c r="C133" s="142">
        <f>'[2]df08-12'!DY26*100</f>
        <v>82.511971168512474</v>
      </c>
      <c r="D133" s="142">
        <f>('[2]df08-12'!FH26*100)/100</f>
        <v>122.55476555789188</v>
      </c>
      <c r="E133" s="142">
        <f>'[2]df08-12'!GN26*100</f>
        <v>111.9089528334747</v>
      </c>
      <c r="F133" s="142">
        <f>'[2]df08-12'!HZ26*100</f>
        <v>95.101859556582696</v>
      </c>
      <c r="G133" s="142">
        <f>'[2]df13-18-б'!FH29*100</f>
        <v>96.118477875979835</v>
      </c>
      <c r="H133" s="142">
        <f>'[2]df13-18-б'!GM29*100</f>
        <v>111.29252032305841</v>
      </c>
      <c r="I133" s="190">
        <f>'[2]df13-18-б'!IA29*100</f>
        <v>124.94355372030319</v>
      </c>
      <c r="J133" s="190">
        <f>'[2]df13-18-б'!JK29*100</f>
        <v>114.25151407153187</v>
      </c>
      <c r="K133" s="190">
        <f>'[2]df13-18-б'!LA29*100</f>
        <v>103.21830788412805</v>
      </c>
      <c r="L133" s="191">
        <f>'[2]df13-18-б'!LW29*100</f>
        <v>103.98336756264577</v>
      </c>
      <c r="M133" s="142">
        <f>'[2]df04-07'!K26*100</f>
        <v>121.8783123037324</v>
      </c>
      <c r="N133" s="142">
        <f>'[2]df08-12'!C26*100</f>
        <v>89.277843365708804</v>
      </c>
      <c r="O133" s="142">
        <f>'[2]df08-12'!AQ26*100</f>
        <v>123.34675549516427</v>
      </c>
      <c r="P133" s="142">
        <f>'[2]df08-12'!BE26*100</f>
        <v>113.06398341493711</v>
      </c>
      <c r="Q133" s="142">
        <f>'[2]df08-12'!BS26*100</f>
        <v>96.357842731135321</v>
      </c>
      <c r="R133" s="142">
        <f>'[2]df08-12'!CG26*100</f>
        <v>95.423082502487205</v>
      </c>
      <c r="S133" s="142">
        <f>'[2]df13-18-б'!AU29*100</f>
        <v>105.07287930508771</v>
      </c>
      <c r="T133" s="190">
        <f>'[2]df13-18-б'!BK29*100</f>
        <v>127.66059994331704</v>
      </c>
      <c r="U133" s="142">
        <f>'[2]df13-18-б'!CA29*100</f>
        <v>103.89715210616643</v>
      </c>
      <c r="V133" s="142">
        <f>'[2]df13-18-б'!CP29*100</f>
        <v>105.26338188444267</v>
      </c>
      <c r="W133" s="191">
        <f>'[2]df13-18-б'!DF29*100</f>
        <v>104.71195109763916</v>
      </c>
      <c r="X133" s="141"/>
      <c r="Y133" s="141">
        <f>'[2]df13-18-б'!JG29*100</f>
        <v>101.31394757321925</v>
      </c>
      <c r="Z133" s="142">
        <f>'[2]df13-18-б'!JH29*100</f>
        <v>101.3671484700384</v>
      </c>
      <c r="AA133" s="142">
        <f>'[2]df13-18-б'!JI29*100</f>
        <v>101.7564160636109</v>
      </c>
      <c r="AB133" s="191">
        <f>'[2]df13-18-б'!JJ29*100</f>
        <v>103.48843250217494</v>
      </c>
      <c r="AC133" s="192">
        <f t="shared" si="65"/>
        <v>114.25151407153187</v>
      </c>
      <c r="AD133" s="193">
        <f>'[2]df13-18-б'!JL29*100</f>
        <v>97.002547419905341</v>
      </c>
      <c r="AE133" s="194">
        <f>'[2]df13-18-б'!JM29*100</f>
        <v>103.53781158652839</v>
      </c>
      <c r="AF133" s="194">
        <f>'[2]df13-18-б'!JN29*100</f>
        <v>150.53184999087753</v>
      </c>
      <c r="AG133" s="195">
        <f>'[2]df13-18-б'!JO29*100</f>
        <v>104.71393482533441</v>
      </c>
      <c r="AH133" s="192">
        <f t="shared" si="62"/>
        <v>103.89715210616643</v>
      </c>
      <c r="AI133" s="196"/>
      <c r="AJ133" s="141">
        <f>'[2]df13-18-б'!IB29*100</f>
        <v>145.44475256636022</v>
      </c>
      <c r="AK133" s="142">
        <f>'[2]df13-18-б'!IC29*100</f>
        <v>129.94275584695603</v>
      </c>
      <c r="AL133" s="142">
        <f>'[2]df13-18-б'!ID29*100</f>
        <v>122.0703087718872</v>
      </c>
      <c r="AM133" s="142">
        <f>'[2]df13-18-б'!IE29*100</f>
        <v>107.43116326869921</v>
      </c>
      <c r="AN133" s="190">
        <f t="shared" si="66"/>
        <v>124.94355372030319</v>
      </c>
      <c r="AO133" s="197">
        <f>'[2]df13-18-б'!HW29*100</f>
        <v>119.91619244381904</v>
      </c>
      <c r="AP133" s="198">
        <f>'[2]df13-18-б'!HX29*100</f>
        <v>99.746336537346735</v>
      </c>
      <c r="AQ133" s="198">
        <f>'[2]df13-18-б'!HY29*100</f>
        <v>99.151731900865371</v>
      </c>
      <c r="AR133" s="199">
        <f>'[2]df13-18-б'!HZ29*100</f>
        <v>100.30966691787953</v>
      </c>
      <c r="AS133" s="190">
        <f t="shared" si="64"/>
        <v>127.66059994331704</v>
      </c>
    </row>
    <row r="134" spans="1:45" ht="35.450000000000003" hidden="1" customHeight="1" x14ac:dyDescent="0.15">
      <c r="A134" s="210" t="s">
        <v>98</v>
      </c>
      <c r="B134" s="141">
        <f>'[2]df08-12'!CQ28*100</f>
        <v>135.15109150871655</v>
      </c>
      <c r="C134" s="142">
        <f>'[2]df08-12'!DY28*100</f>
        <v>73.321099099962581</v>
      </c>
      <c r="D134" s="142">
        <f>('[2]df08-12'!FH28*100)/100</f>
        <v>121.52753079550931</v>
      </c>
      <c r="E134" s="142">
        <f>'[2]df08-12'!GN28*100</f>
        <v>115.73974114457141</v>
      </c>
      <c r="F134" s="142">
        <f>'[2]df08-12'!HZ28*100</f>
        <v>90.721160992497133</v>
      </c>
      <c r="G134" s="142">
        <f>'[2]df13-18-б'!FH31*100</f>
        <v>99.026918462900909</v>
      </c>
      <c r="H134" s="142">
        <f>'[2]df13-18-б'!GM31*100</f>
        <v>109.68803629428395</v>
      </c>
      <c r="I134" s="190">
        <f>'[2]df13-18-б'!IA31*100</f>
        <v>116.62701661895518</v>
      </c>
      <c r="J134" s="190">
        <f>'[2]df13-18-б'!JK31*100</f>
        <v>100.88108878391586</v>
      </c>
      <c r="K134" s="190">
        <f>'[2]df13-18-б'!LA31*100</f>
        <v>103.08665754363382</v>
      </c>
      <c r="L134" s="191">
        <f>'[2]df13-18-б'!LW31*100</f>
        <v>103.57244898407313</v>
      </c>
      <c r="M134" s="142">
        <f>'[2]df04-07'!K28*100</f>
        <v>132.75904769525582</v>
      </c>
      <c r="N134" s="142">
        <f>'[2]df08-12'!C28*100</f>
        <v>81.517112606835511</v>
      </c>
      <c r="O134" s="142">
        <f>'[2]df08-12'!AQ28*100</f>
        <v>118.52033515793474</v>
      </c>
      <c r="P134" s="142">
        <f>'[2]df08-12'!BE28*100</f>
        <v>115.17334034868925</v>
      </c>
      <c r="Q134" s="142">
        <f>'[2]df08-12'!BS28*100</f>
        <v>98.24781984791035</v>
      </c>
      <c r="R134" s="142">
        <f>'[2]df08-12'!CG28*100</f>
        <v>94.844752458794815</v>
      </c>
      <c r="S134" s="142">
        <f>'[2]df13-18-б'!AU31*100</f>
        <v>104.43472777658636</v>
      </c>
      <c r="T134" s="190">
        <f>'[2]df13-18-б'!BK31*100</f>
        <v>119.95745061929813</v>
      </c>
      <c r="U134" s="142">
        <f>'[2]df13-18-б'!CA31*100</f>
        <v>100.76697102586336</v>
      </c>
      <c r="V134" s="142">
        <f>'[2]df13-18-б'!CP31*100</f>
        <v>105.11344515478555</v>
      </c>
      <c r="W134" s="191">
        <f>'[2]df13-18-б'!DF31*100</f>
        <v>104.75018179768472</v>
      </c>
      <c r="X134" s="211"/>
      <c r="Y134" s="141">
        <f>'[2]df13-18-б'!JG31*100</f>
        <v>97.327489770015987</v>
      </c>
      <c r="Z134" s="142">
        <f>'[2]df13-18-б'!JH31*100</f>
        <v>102.72653951330221</v>
      </c>
      <c r="AA134" s="142">
        <f>'[2]df13-18-б'!JI31*100</f>
        <v>102.38997740250679</v>
      </c>
      <c r="AB134" s="191">
        <f>'[2]df13-18-б'!JJ31*100</f>
        <v>101.78274456094516</v>
      </c>
      <c r="AC134" s="192">
        <f t="shared" si="65"/>
        <v>100.88108878391586</v>
      </c>
      <c r="AD134" s="193">
        <f>'[2]df13-18-б'!JL31*100</f>
        <v>96.808210739191921</v>
      </c>
      <c r="AE134" s="194">
        <f>'[2]df13-18-б'!JM31*100</f>
        <v>102.80297571167965</v>
      </c>
      <c r="AF134" s="194">
        <f>'[2]df13-18-б'!JN31*100</f>
        <v>99.139052099513179</v>
      </c>
      <c r="AG134" s="195">
        <f>'[2]df13-18-б'!JO31*100</f>
        <v>104.94854080999507</v>
      </c>
      <c r="AH134" s="192">
        <f t="shared" si="62"/>
        <v>100.76697102586336</v>
      </c>
      <c r="AI134" s="154"/>
      <c r="AJ134" s="141">
        <f>'[2]df13-18-б'!IB31*100</f>
        <v>129.31380655087551</v>
      </c>
      <c r="AK134" s="142">
        <f>'[2]df13-18-б'!IC31*100</f>
        <v>123.36805047320087</v>
      </c>
      <c r="AL134" s="142">
        <f>'[2]df13-18-б'!ID31*100</f>
        <v>115.67828732011938</v>
      </c>
      <c r="AM134" s="142">
        <f>'[2]df13-18-б'!IE31*100</f>
        <v>100.62592687412268</v>
      </c>
      <c r="AN134" s="190">
        <f t="shared" si="66"/>
        <v>116.62701661895518</v>
      </c>
      <c r="AO134" s="197">
        <f>'[2]df13-18-б'!HW31*100</f>
        <v>113.06675274576537</v>
      </c>
      <c r="AP134" s="198">
        <f>'[2]df13-18-б'!HX31*100</f>
        <v>102.78785984199584</v>
      </c>
      <c r="AQ134" s="198">
        <f>'[2]df13-18-б'!HY31*100</f>
        <v>98.849998551619962</v>
      </c>
      <c r="AR134" s="199">
        <f>'[2]df13-18-б'!HZ31*100</f>
        <v>99.595064394084346</v>
      </c>
      <c r="AS134" s="190">
        <f t="shared" si="64"/>
        <v>119.95745061929813</v>
      </c>
    </row>
    <row r="135" spans="1:45" s="219" customFormat="1" ht="27" hidden="1" customHeight="1" x14ac:dyDescent="0.15">
      <c r="A135" s="212" t="s">
        <v>99</v>
      </c>
      <c r="B135" s="213">
        <f>'[2]df08-12'!CQ33*100</f>
        <v>84.21530748435579</v>
      </c>
      <c r="C135" s="214">
        <f>'[2]df08-12'!DY33*100</f>
        <v>96.854150747592954</v>
      </c>
      <c r="D135" s="214">
        <f>('[2]df08-12'!FH33*100)/100</f>
        <v>129.35769799605714</v>
      </c>
      <c r="E135" s="214">
        <f>'[2]df08-12'!GN33*100</f>
        <v>106.44667278290629</v>
      </c>
      <c r="F135" s="214">
        <f>'[2]df08-12'!HZ33*100</f>
        <v>97.272609761309951</v>
      </c>
      <c r="G135" s="214">
        <f>'[2]df13-18-б'!FH36*100</f>
        <v>94.812532247717272</v>
      </c>
      <c r="H135" s="214">
        <f>'[2]df13-18-б'!GM36*100</f>
        <v>117.41869507114195</v>
      </c>
      <c r="I135" s="192">
        <f>'[2]df13-18-б'!IA36*100</f>
        <v>133.18292413425991</v>
      </c>
      <c r="J135" s="192">
        <f>'[2]df13-18-б'!JK36*100</f>
        <v>102.3728596619861</v>
      </c>
      <c r="K135" s="192">
        <f>'[2]df13-18-б'!LA36*100</f>
        <v>102.14586487108348</v>
      </c>
      <c r="L135" s="215">
        <f>'[2]df13-18-б'!LW36*100</f>
        <v>104.07835862176778</v>
      </c>
      <c r="M135" s="214">
        <f>'[2]df04-07'!K33*100</f>
        <v>101.17959678570109</v>
      </c>
      <c r="N135" s="214">
        <f>'[2]df08-12'!C33*100</f>
        <v>106.2702685026121</v>
      </c>
      <c r="O135" s="214">
        <f>'[2]df08-12'!AQ33*100</f>
        <v>136.2058930632229</v>
      </c>
      <c r="P135" s="214">
        <f>'[2]df08-12'!BE33*100</f>
        <v>112.86176468188502</v>
      </c>
      <c r="Q135" s="214">
        <f>'[2]df08-12'!BS33*100</f>
        <v>92.660159003216577</v>
      </c>
      <c r="R135" s="214">
        <f>'[2]df08-12'!CG33*100</f>
        <v>95.384112348599785</v>
      </c>
      <c r="S135" s="214">
        <f>'[2]df13-18-б'!AU36*100</f>
        <v>109.05003704736774</v>
      </c>
      <c r="T135" s="192">
        <f>'[2]df13-18-б'!BK36*100</f>
        <v>154.40046573074403</v>
      </c>
      <c r="U135" s="214">
        <f>'[2]df13-18-б'!CA36*100</f>
        <v>112.78971626573491</v>
      </c>
      <c r="V135" s="214">
        <f>'[2]df13-18-б'!CP36*100</f>
        <v>105.4264732006807</v>
      </c>
      <c r="W135" s="215">
        <f>'[2]df13-18-б'!DF36*100</f>
        <v>103.95521639625333</v>
      </c>
      <c r="X135" s="216"/>
      <c r="Y135" s="141">
        <f>'[2]df13-18-б'!JG36*100</f>
        <v>110.12893162236766</v>
      </c>
      <c r="Z135" s="142">
        <f>'[2]df13-18-б'!JH36*100</f>
        <v>100.41210754815882</v>
      </c>
      <c r="AA135" s="142">
        <f>'[2]df13-18-б'!JI36*100</f>
        <v>101.06427321942486</v>
      </c>
      <c r="AB135" s="191">
        <f>'[2]df13-18-б'!JJ36*100</f>
        <v>107.56406011446484</v>
      </c>
      <c r="AC135" s="192">
        <f t="shared" si="65"/>
        <v>102.3728596619861</v>
      </c>
      <c r="AD135" s="193">
        <f>'[2]df13-18-б'!JL36*100</f>
        <v>92.369136269607594</v>
      </c>
      <c r="AE135" s="194">
        <f>'[2]df13-18-б'!JM36*100</f>
        <v>105.74978451920323</v>
      </c>
      <c r="AF135" s="194">
        <f>'[2]df13-18-б'!JN36*100</f>
        <v>105.83886604868553</v>
      </c>
      <c r="AG135" s="195">
        <f>'[2]df13-18-б'!JO36*100</f>
        <v>107.32047254372526</v>
      </c>
      <c r="AH135" s="192">
        <f t="shared" si="62"/>
        <v>112.78971626573491</v>
      </c>
      <c r="AI135" s="217"/>
      <c r="AJ135" s="141">
        <f>'[2]df13-18-б'!IB36*100</f>
        <v>189.32184513390504</v>
      </c>
      <c r="AK135" s="142">
        <f>'[2]df13-18-б'!IC36*100</f>
        <v>138.25717219502658</v>
      </c>
      <c r="AL135" s="142">
        <f>'[2]df13-18-б'!ID36*100</f>
        <v>131.54747010814069</v>
      </c>
      <c r="AM135" s="142">
        <f>'[2]df13-18-б'!IE36*100</f>
        <v>95.568206850846011</v>
      </c>
      <c r="AN135" s="218">
        <f t="shared" si="66"/>
        <v>133.18292413425991</v>
      </c>
      <c r="AO135" s="197">
        <f>'[2]df13-18-б'!HW36*100</f>
        <v>141.80120122717693</v>
      </c>
      <c r="AP135" s="198">
        <f>'[2]df13-18-б'!HX36*100</f>
        <v>91.052913072456448</v>
      </c>
      <c r="AQ135" s="198">
        <f>'[2]df13-18-б'!HY36*100</f>
        <v>99.767578675166234</v>
      </c>
      <c r="AR135" s="199">
        <f>'[2]df13-18-б'!HZ36*100</f>
        <v>102.97402168128869</v>
      </c>
      <c r="AS135" s="218">
        <f t="shared" si="64"/>
        <v>154.40046573074403</v>
      </c>
    </row>
    <row r="136" spans="1:45" ht="37.9" hidden="1" customHeight="1" x14ac:dyDescent="0.15">
      <c r="A136" s="210" t="s">
        <v>100</v>
      </c>
      <c r="B136" s="141">
        <f>'[2]df08-12'!CQ34*100</f>
        <v>112.66181813699822</v>
      </c>
      <c r="C136" s="142">
        <f>'[2]df08-12'!DY34*100</f>
        <v>101.01151559501736</v>
      </c>
      <c r="D136" s="142">
        <f>('[2]df08-12'!FH34*100)/100</f>
        <v>105.37862549523886</v>
      </c>
      <c r="E136" s="142">
        <f>'[2]df08-12'!GN34*100</f>
        <v>111.49443942959527</v>
      </c>
      <c r="F136" s="142">
        <f>'[2]df08-12'!HZ34*100</f>
        <v>102.00010754903761</v>
      </c>
      <c r="G136" s="142">
        <f>'[2]df13-18-б'!FH37*100</f>
        <v>94.161327476886726</v>
      </c>
      <c r="H136" s="142">
        <f>'[2]df13-18-б'!GM37*100</f>
        <v>102.3313343116484</v>
      </c>
      <c r="I136" s="190">
        <f>'[2]df13-18-б'!IA37*100</f>
        <v>125.63858749413477</v>
      </c>
      <c r="J136" s="190">
        <f>'[2]df13-18-б'!JK37*100</f>
        <v>103.08586221649381</v>
      </c>
      <c r="K136" s="190">
        <f>'[2]df13-18-б'!LA37*100</f>
        <v>104.60492428506598</v>
      </c>
      <c r="L136" s="191">
        <f>'[2]df13-18-б'!LW37*100</f>
        <v>105.27446420264519</v>
      </c>
      <c r="M136" s="142">
        <f>'[2]df04-07'!K34*100</f>
        <v>118.34656053269343</v>
      </c>
      <c r="N136" s="142">
        <f>'[2]df08-12'!C34*100</f>
        <v>102.8647604303397</v>
      </c>
      <c r="O136" s="142">
        <f>'[2]df08-12'!AQ34*100</f>
        <v>110.65518232617053</v>
      </c>
      <c r="P136" s="142">
        <f>'[2]df08-12'!BE34*100</f>
        <v>108.81715612500456</v>
      </c>
      <c r="Q136" s="142">
        <f>'[2]df08-12'!BS34*100</f>
        <v>101.31768596490107</v>
      </c>
      <c r="R136" s="142">
        <f>'[2]df08-12'!CG34*100</f>
        <v>100.33585359481376</v>
      </c>
      <c r="S136" s="142">
        <f>'[2]df13-18-б'!AU37*100</f>
        <v>101.9038551278103</v>
      </c>
      <c r="T136" s="190">
        <f>'[2]df13-18-б'!BK37*100</f>
        <v>112.7308814334188</v>
      </c>
      <c r="U136" s="142">
        <f>'[2]df13-18-б'!CA37*100</f>
        <v>100.99719545835066</v>
      </c>
      <c r="V136" s="142">
        <f>'[2]df13-18-б'!CP37*100</f>
        <v>104.97173418213876</v>
      </c>
      <c r="W136" s="191">
        <f>'[2]df13-18-б'!DF37*100</f>
        <v>105.73301873313123</v>
      </c>
      <c r="X136" s="211"/>
      <c r="Y136" s="141">
        <f>'[2]df13-18-б'!JG37*100</f>
        <v>99.998038212111979</v>
      </c>
      <c r="Z136" s="142">
        <f>'[2]df13-18-б'!JH37*100</f>
        <v>98.822684342243321</v>
      </c>
      <c r="AA136" s="142">
        <f>'[2]df13-18-б'!JI37*100</f>
        <v>101.00091291076032</v>
      </c>
      <c r="AB136" s="191">
        <f>'[2]df13-18-б'!JJ37*100</f>
        <v>101.49979349800662</v>
      </c>
      <c r="AC136" s="192">
        <f t="shared" si="65"/>
        <v>103.08586221649381</v>
      </c>
      <c r="AD136" s="193">
        <f>'[2]df13-18-б'!JL37*100</f>
        <v>108.55802883315739</v>
      </c>
      <c r="AE136" s="194">
        <f>'[2]df13-18-б'!JM37*100</f>
        <v>102.05044946306181</v>
      </c>
      <c r="AF136" s="194">
        <f>'[2]df13-18-б'!JN37*100</f>
        <v>102.38581280622208</v>
      </c>
      <c r="AG136" s="195">
        <f>'[2]df13-18-б'!JO37*100</f>
        <v>100.80026298710693</v>
      </c>
      <c r="AH136" s="192">
        <f t="shared" si="62"/>
        <v>100.99719545835066</v>
      </c>
      <c r="AI136" s="154"/>
      <c r="AJ136" s="141">
        <f>'[2]df13-18-б'!IB37*100</f>
        <v>116.61707951977208</v>
      </c>
      <c r="AK136" s="142">
        <f>'[2]df13-18-б'!IC37*100</f>
        <v>127.5672575177409</v>
      </c>
      <c r="AL136" s="142">
        <f>'[2]df13-18-б'!ID37*100</f>
        <v>121.4522682711829</v>
      </c>
      <c r="AM136" s="142">
        <f>'[2]df13-18-б'!IE37*100</f>
        <v>135.39600927517952</v>
      </c>
      <c r="AN136" s="190">
        <f t="shared" si="66"/>
        <v>125.63858749413477</v>
      </c>
      <c r="AO136" s="197">
        <f>'[2]df13-18-б'!HW37*100</f>
        <v>108.33099715271675</v>
      </c>
      <c r="AP136" s="198">
        <f>'[2]df13-18-б'!HX37*100</f>
        <v>103.02394652389385</v>
      </c>
      <c r="AQ136" s="198">
        <f>'[2]df13-18-б'!HY37*100</f>
        <v>99.692706314776629</v>
      </c>
      <c r="AR136" s="199">
        <f>'[2]df13-18-б'!HZ37*100</f>
        <v>100.56947542432522</v>
      </c>
      <c r="AS136" s="190">
        <f t="shared" si="64"/>
        <v>112.7308814334188</v>
      </c>
    </row>
    <row r="137" spans="1:45" ht="43.15" hidden="1" customHeight="1" x14ac:dyDescent="0.15">
      <c r="A137" s="220" t="s">
        <v>101</v>
      </c>
      <c r="B137" s="141">
        <f>'[2]df08-12'!CQ35*100</f>
        <v>129.78384179730537</v>
      </c>
      <c r="C137" s="142">
        <f>'[2]df08-12'!DY35*100</f>
        <v>90.536092488787901</v>
      </c>
      <c r="D137" s="142">
        <f>('[2]df08-12'!FH35*100)/100</f>
        <v>113.15265138699786</v>
      </c>
      <c r="E137" s="142">
        <f>'[2]df08-12'!GN35*100</f>
        <v>116.89998108189452</v>
      </c>
      <c r="F137" s="142">
        <f>'[2]df08-12'!HZ35*100</f>
        <v>101.93467544633843</v>
      </c>
      <c r="G137" s="142">
        <f>'[2]df13-18-б'!FH38*100</f>
        <v>96.466931944221315</v>
      </c>
      <c r="H137" s="142">
        <f>'[2]df13-18-б'!GM38*100</f>
        <v>106.91559531594632</v>
      </c>
      <c r="I137" s="190">
        <f>'[2]df13-18-б'!IA38*100</f>
        <v>118.21736457505739</v>
      </c>
      <c r="J137" s="190">
        <f>'[2]df13-18-б'!JK38*100</f>
        <v>104.58786377693671</v>
      </c>
      <c r="K137" s="190">
        <f>'[2]df13-18-б'!LA38*100</f>
        <v>101.92681353327848</v>
      </c>
      <c r="L137" s="191">
        <f>'[2]df13-18-б'!LW38*100</f>
        <v>102.72322366893268</v>
      </c>
      <c r="M137" s="142">
        <f>'[2]df04-07'!K35*100</f>
        <v>124.07662223732869</v>
      </c>
      <c r="N137" s="142">
        <f>'[2]df08-12'!C35*100</f>
        <v>92.687847272805243</v>
      </c>
      <c r="O137" s="142">
        <f>'[2]df08-12'!AQ35*100</f>
        <v>113.57613261397152</v>
      </c>
      <c r="P137" s="142">
        <f>'[2]df08-12'!BE35*100</f>
        <v>119.18313453605724</v>
      </c>
      <c r="Q137" s="142">
        <f>'[2]df08-12'!BS35*100</f>
        <v>104.1575668174759</v>
      </c>
      <c r="R137" s="142">
        <f>'[2]df08-12'!CG35*100</f>
        <v>101.33312539631399</v>
      </c>
      <c r="S137" s="142">
        <f>'[2]df13-18-б'!AU38*100</f>
        <v>105.69071056350813</v>
      </c>
      <c r="T137" s="190">
        <f>'[2]df13-18-б'!BK38*100</f>
        <v>117.33623846175027</v>
      </c>
      <c r="U137" s="142">
        <f>'[2]df13-18-б'!CA38*100</f>
        <v>106.65455898609591</v>
      </c>
      <c r="V137" s="142">
        <f>'[2]df13-18-б'!CP38*100</f>
        <v>102.53000613774481</v>
      </c>
      <c r="W137" s="191">
        <f>'[2]df13-18-б'!DF38*100</f>
        <v>102.93006014228312</v>
      </c>
      <c r="X137" s="211"/>
      <c r="Y137" s="141">
        <f>'[2]df13-18-б'!JG38*100</f>
        <v>101.37281782130958</v>
      </c>
      <c r="Z137" s="142">
        <f>'[2]df13-18-б'!JH38*100</f>
        <v>100.49627189875557</v>
      </c>
      <c r="AA137" s="142">
        <f>'[2]df13-18-б'!JI38*100</f>
        <v>99.624434378947413</v>
      </c>
      <c r="AB137" s="191">
        <f>'[2]df13-18-б'!JJ38*100</f>
        <v>100.4975331712141</v>
      </c>
      <c r="AC137" s="192">
        <f t="shared" si="65"/>
        <v>104.58786377693671</v>
      </c>
      <c r="AD137" s="193">
        <f>'[2]df13-18-б'!JL38*100</f>
        <v>105.65000749675831</v>
      </c>
      <c r="AE137" s="194">
        <f>'[2]df13-18-б'!JM38*100</f>
        <v>109.0851359918363</v>
      </c>
      <c r="AF137" s="194">
        <f>'[2]df13-18-б'!JN38*100</f>
        <v>102.7906919223302</v>
      </c>
      <c r="AG137" s="195">
        <f>'[2]df13-18-б'!JO38*100</f>
        <v>101.17840897359697</v>
      </c>
      <c r="AH137" s="192">
        <f t="shared" si="62"/>
        <v>106.65455898609591</v>
      </c>
      <c r="AI137" s="154"/>
      <c r="AJ137" s="141">
        <f>'[2]df13-18-б'!IB38*100</f>
        <v>122.30752394363759</v>
      </c>
      <c r="AK137" s="142">
        <f>'[2]df13-18-б'!IC38*100</f>
        <v>120.20005572569616</v>
      </c>
      <c r="AL137" s="142">
        <f>'[2]df13-18-б'!ID38*100</f>
        <v>122.01656820397038</v>
      </c>
      <c r="AM137" s="142">
        <f>'[2]df13-18-б'!IE38*100</f>
        <v>109.89845731914131</v>
      </c>
      <c r="AN137" s="190">
        <f t="shared" si="66"/>
        <v>118.21736457505739</v>
      </c>
      <c r="AO137" s="197">
        <f>'[2]df13-18-б'!HW38*100</f>
        <v>108.61524707138682</v>
      </c>
      <c r="AP137" s="198">
        <f>'[2]df13-18-б'!HX38*100</f>
        <v>102.80989775205873</v>
      </c>
      <c r="AQ137" s="198">
        <f>'[2]df13-18-б'!HY38*100</f>
        <v>103.71773268848423</v>
      </c>
      <c r="AR137" s="199">
        <f>'[2]df13-18-б'!HZ38*100</f>
        <v>103.13959460051282</v>
      </c>
      <c r="AS137" s="190">
        <f t="shared" si="64"/>
        <v>117.33623846175027</v>
      </c>
    </row>
    <row r="138" spans="1:45" ht="60.6" hidden="1" customHeight="1" x14ac:dyDescent="0.15">
      <c r="A138" s="220" t="s">
        <v>102</v>
      </c>
      <c r="B138" s="141">
        <f>'[2]df08-12'!CQ39*100</f>
        <v>113.12837178401676</v>
      </c>
      <c r="C138" s="142">
        <f>'[2]df08-12'!DY39*100</f>
        <v>119.09411943116022</v>
      </c>
      <c r="D138" s="142">
        <f>('[2]df08-12'!FH39*100)/100</f>
        <v>109.42988470516293</v>
      </c>
      <c r="E138" s="142">
        <f>'[2]df08-12'!GN39*100</f>
        <v>112.86481714365397</v>
      </c>
      <c r="F138" s="142">
        <f>'[2]df08-12'!HZ39*100</f>
        <v>104.76915900892966</v>
      </c>
      <c r="G138" s="142">
        <f>'[2]df13-18-б'!FH42*100</f>
        <v>106.79840411621898</v>
      </c>
      <c r="H138" s="142">
        <f>'[2]df13-18-б'!GM42*100</f>
        <v>98.866962037484257</v>
      </c>
      <c r="I138" s="190">
        <f>'[2]df13-18-б'!IA42*100</f>
        <v>112.12492186084508</v>
      </c>
      <c r="J138" s="190">
        <f>'[2]df13-18-б'!JK42*100</f>
        <v>106.6297778166561</v>
      </c>
      <c r="K138" s="190">
        <f>'[2]df13-18-б'!LA42*100</f>
        <v>105.2374457290677</v>
      </c>
      <c r="L138" s="191">
        <f>'[2]df13-18-б'!LW42*100</f>
        <v>104.43423008269681</v>
      </c>
      <c r="M138" s="142">
        <f>'[2]df04-07'!K39*100</f>
        <v>114.73298006807566</v>
      </c>
      <c r="N138" s="142">
        <f>'[2]df08-12'!C39*100</f>
        <v>105.1867865466735</v>
      </c>
      <c r="O138" s="142">
        <f>'[2]df08-12'!AQ39*100</f>
        <v>106.3042761272541</v>
      </c>
      <c r="P138" s="142">
        <f>'[2]df08-12'!BE39*100</f>
        <v>109.0239890085446</v>
      </c>
      <c r="Q138" s="142">
        <f>'[2]df08-12'!BS39*100</f>
        <v>104.05079131772452</v>
      </c>
      <c r="R138" s="142">
        <f>'[2]df08-12'!CG39*100</f>
        <v>101.67391576580836</v>
      </c>
      <c r="S138" s="142">
        <f>'[2]df13-18-б'!AU42*100</f>
        <v>103.62613530947822</v>
      </c>
      <c r="T138" s="190">
        <f>'[2]df13-18-б'!BK42*100</f>
        <v>113.8417156228906</v>
      </c>
      <c r="U138" s="142">
        <f>'[2]df13-18-б'!CA42*100</f>
        <v>108.95491835539744</v>
      </c>
      <c r="V138" s="142">
        <f>'[2]df13-18-б'!CP42*100</f>
        <v>105.44645584937939</v>
      </c>
      <c r="W138" s="191">
        <f>'[2]df13-18-б'!DF42*100</f>
        <v>104.79921062253767</v>
      </c>
      <c r="X138" s="211"/>
      <c r="Y138" s="141">
        <f>'[2]df13-18-б'!JG42*100</f>
        <v>102.4039010324846</v>
      </c>
      <c r="Z138" s="142">
        <f>'[2]df13-18-б'!JH42*100</f>
        <v>102.03905162538803</v>
      </c>
      <c r="AA138" s="142">
        <f>'[2]df13-18-б'!JI42*100</f>
        <v>100.83660002814186</v>
      </c>
      <c r="AB138" s="191">
        <f>'[2]df13-18-б'!JJ42*100</f>
        <v>101.2679921988741</v>
      </c>
      <c r="AC138" s="192">
        <f t="shared" si="65"/>
        <v>106.6297778166561</v>
      </c>
      <c r="AD138" s="193">
        <f>'[2]df13-18-б'!JL42*100</f>
        <v>110.50204941235818</v>
      </c>
      <c r="AE138" s="194">
        <f>'[2]df13-18-б'!JM42*100</f>
        <v>109.8861081076416</v>
      </c>
      <c r="AF138" s="194">
        <f>'[2]df13-18-б'!JN42*100</f>
        <v>105.02996709184748</v>
      </c>
      <c r="AG138" s="195">
        <f>'[2]df13-18-б'!JO42*100</f>
        <v>103.41237361756464</v>
      </c>
      <c r="AH138" s="192">
        <f t="shared" si="62"/>
        <v>108.95491835539744</v>
      </c>
      <c r="AI138" s="154"/>
      <c r="AJ138" s="141">
        <f>'[2]df13-18-б'!IB42*100</f>
        <v>115.1762093876099</v>
      </c>
      <c r="AK138" s="142">
        <f>'[2]df13-18-б'!IC42*100</f>
        <v>120.72134236240331</v>
      </c>
      <c r="AL138" s="142">
        <f>'[2]df13-18-б'!ID42*100</f>
        <v>113.72275739453981</v>
      </c>
      <c r="AM138" s="142">
        <f>'[2]df13-18-б'!IE42*100</f>
        <v>104.46391932020684</v>
      </c>
      <c r="AN138" s="190">
        <f t="shared" si="66"/>
        <v>112.12492186084508</v>
      </c>
      <c r="AO138" s="197">
        <f>'[2]df13-18-б'!HW42*100</f>
        <v>106.381432256203</v>
      </c>
      <c r="AP138" s="198">
        <f>'[2]df13-18-б'!HX42*100</f>
        <v>102.51837273782532</v>
      </c>
      <c r="AQ138" s="198">
        <f>'[2]df13-18-б'!HY42*100</f>
        <v>104.32313900222485</v>
      </c>
      <c r="AR138" s="199">
        <f>'[2]df13-18-б'!HZ42*100</f>
        <v>101.69663862573786</v>
      </c>
      <c r="AS138" s="190">
        <f t="shared" si="64"/>
        <v>113.8417156228906</v>
      </c>
    </row>
    <row r="139" spans="1:45" ht="28.9" hidden="1" customHeight="1" x14ac:dyDescent="0.15">
      <c r="A139" s="210" t="s">
        <v>103</v>
      </c>
      <c r="B139" s="141"/>
      <c r="C139" s="142"/>
      <c r="D139" s="142">
        <v>0</v>
      </c>
      <c r="E139" s="142"/>
      <c r="F139" s="142"/>
      <c r="G139" s="142"/>
      <c r="H139" s="142"/>
      <c r="I139" s="190"/>
      <c r="J139" s="190"/>
      <c r="K139" s="190"/>
      <c r="L139" s="191"/>
      <c r="M139" s="142"/>
      <c r="N139" s="142"/>
      <c r="O139" s="142"/>
      <c r="P139" s="142"/>
      <c r="Q139" s="142"/>
      <c r="R139" s="142"/>
      <c r="S139" s="142"/>
      <c r="T139" s="190"/>
      <c r="U139" s="142"/>
      <c r="V139" s="142"/>
      <c r="W139" s="191"/>
      <c r="X139" s="211"/>
      <c r="Y139" s="141"/>
      <c r="Z139" s="142"/>
      <c r="AA139" s="142"/>
      <c r="AB139" s="191"/>
      <c r="AC139" s="192"/>
      <c r="AD139" s="193"/>
      <c r="AE139" s="194"/>
      <c r="AF139" s="194"/>
      <c r="AG139" s="195"/>
      <c r="AH139" s="192"/>
      <c r="AI139" s="154"/>
      <c r="AJ139" s="141"/>
      <c r="AK139" s="142"/>
      <c r="AL139" s="142"/>
      <c r="AM139" s="142"/>
      <c r="AN139" s="190"/>
      <c r="AO139" s="197"/>
      <c r="AP139" s="198"/>
      <c r="AQ139" s="198"/>
      <c r="AR139" s="199"/>
      <c r="AS139" s="190"/>
    </row>
    <row r="140" spans="1:45" ht="15.6" hidden="1" customHeight="1" x14ac:dyDescent="0.15">
      <c r="A140" s="200" t="s">
        <v>104</v>
      </c>
      <c r="B140" s="141"/>
      <c r="C140" s="142"/>
      <c r="D140" s="142">
        <v>0</v>
      </c>
      <c r="E140" s="142"/>
      <c r="F140" s="142"/>
      <c r="G140" s="142"/>
      <c r="H140" s="142"/>
      <c r="I140" s="190"/>
      <c r="J140" s="190"/>
      <c r="K140" s="190"/>
      <c r="L140" s="191"/>
      <c r="M140" s="142"/>
      <c r="N140" s="142"/>
      <c r="O140" s="142"/>
      <c r="P140" s="142"/>
      <c r="Q140" s="142"/>
      <c r="R140" s="142"/>
      <c r="S140" s="142"/>
      <c r="T140" s="190"/>
      <c r="U140" s="142"/>
      <c r="V140" s="142"/>
      <c r="W140" s="191"/>
      <c r="X140" s="211"/>
      <c r="Y140" s="141"/>
      <c r="Z140" s="142"/>
      <c r="AA140" s="142"/>
      <c r="AB140" s="191"/>
      <c r="AC140" s="192"/>
      <c r="AD140" s="193"/>
      <c r="AE140" s="194"/>
      <c r="AF140" s="194"/>
      <c r="AG140" s="195"/>
      <c r="AH140" s="192"/>
      <c r="AI140" s="154"/>
      <c r="AJ140" s="141"/>
      <c r="AK140" s="142"/>
      <c r="AL140" s="142"/>
      <c r="AM140" s="142"/>
      <c r="AN140" s="190"/>
      <c r="AO140" s="197"/>
      <c r="AP140" s="198"/>
      <c r="AQ140" s="198"/>
      <c r="AR140" s="199"/>
      <c r="AS140" s="190"/>
    </row>
    <row r="141" spans="1:45" ht="27" hidden="1" customHeight="1" x14ac:dyDescent="0.15">
      <c r="A141" s="209" t="s">
        <v>105</v>
      </c>
      <c r="B141" s="141">
        <f>'[2]df08-12'!CQ46*100</f>
        <v>106.60770908727216</v>
      </c>
      <c r="C141" s="142">
        <f>'[2]df08-12'!DY46*100</f>
        <v>103.80634316682161</v>
      </c>
      <c r="D141" s="142">
        <f>('[2]df08-12'!FH46*100)/100</f>
        <v>105.65935368997374</v>
      </c>
      <c r="E141" s="142">
        <f>'[2]df08-12'!GN46*100</f>
        <v>106.84745861981015</v>
      </c>
      <c r="F141" s="142">
        <f>'[2]df08-12'!HZ46*100</f>
        <v>111.52901571444423</v>
      </c>
      <c r="G141" s="142">
        <f>'[2]df13-18-б'!FH49*100</f>
        <v>97.627388796508967</v>
      </c>
      <c r="H141" s="142">
        <f>'[2]df13-18-б'!GM49*100</f>
        <v>118.60829654374736</v>
      </c>
      <c r="I141" s="190">
        <f>'[2]df13-18-б'!IA49*100</f>
        <v>116.55887566696168</v>
      </c>
      <c r="J141" s="190">
        <f>'[2]df13-18-б'!JK49*100</f>
        <v>103.74791057862237</v>
      </c>
      <c r="K141" s="190">
        <f>'[2]df13-18-б'!LA49*100</f>
        <v>103.07862495925005</v>
      </c>
      <c r="L141" s="191">
        <f>'[2]df13-18-б'!LW49*100</f>
        <v>103.78420764629711</v>
      </c>
      <c r="M141" s="142">
        <f>'[2]df04-07'!K46*100</f>
        <v>117.13491634007151</v>
      </c>
      <c r="N141" s="142">
        <f>'[2]df08-12'!C46*100</f>
        <v>95.848750944653801</v>
      </c>
      <c r="O141" s="142">
        <f>'[2]df08-12'!AQ46*100</f>
        <v>101.84995884669317</v>
      </c>
      <c r="P141" s="142">
        <f>'[2]df08-12'!BE46*100</f>
        <v>111.30090829646477</v>
      </c>
      <c r="Q141" s="142">
        <f>'[2]df08-12'!BS46*100</f>
        <v>104.05491863237373</v>
      </c>
      <c r="R141" s="142">
        <f>'[2]df08-12'!CG46*100</f>
        <v>103.57116279906585</v>
      </c>
      <c r="S141" s="142">
        <f>'[2]df13-18-б'!AU49*100</f>
        <v>102.6905604709054</v>
      </c>
      <c r="T141" s="190">
        <f>'[2]df13-18-б'!BK49*100</f>
        <v>109.34828622231882</v>
      </c>
      <c r="U141" s="142">
        <f>'[2]df13-18-б'!CA49*100</f>
        <v>104.23553425715946</v>
      </c>
      <c r="V141" s="142">
        <f>'[2]df13-18-б'!CP49*100</f>
        <v>105.30426658702127</v>
      </c>
      <c r="W141" s="191">
        <f>'[2]df13-18-б'!DF49*100</f>
        <v>104.90596522518736</v>
      </c>
      <c r="X141" s="211"/>
      <c r="Y141" s="141">
        <f>'[2]df13-18-б'!JG49*100</f>
        <v>100.66314333938887</v>
      </c>
      <c r="Z141" s="142">
        <f>'[2]df13-18-б'!JH49*100</f>
        <v>101.45620699995494</v>
      </c>
      <c r="AA141" s="142">
        <f>'[2]df13-18-б'!JI49*100</f>
        <v>101.2908828383158</v>
      </c>
      <c r="AB141" s="191">
        <f>'[2]df13-18-б'!JJ49*100</f>
        <v>101.61345823944627</v>
      </c>
      <c r="AC141" s="192">
        <f t="shared" ref="AC141:AC146" si="67">J141</f>
        <v>103.74791057862237</v>
      </c>
      <c r="AD141" s="193">
        <f>'[2]df13-18-б'!JL49*100</f>
        <v>108.41697203654898</v>
      </c>
      <c r="AE141" s="194">
        <f>'[2]df13-18-б'!JM49*100</f>
        <v>105.12068033279969</v>
      </c>
      <c r="AF141" s="194">
        <f>'[2]df13-18-б'!JN49*100</f>
        <v>100.59803595469772</v>
      </c>
      <c r="AG141" s="195">
        <f>'[2]df13-18-б'!JO49*100</f>
        <v>101.55273721693199</v>
      </c>
      <c r="AH141" s="192">
        <f>U141</f>
        <v>104.23553425715946</v>
      </c>
      <c r="AI141" s="154"/>
      <c r="AJ141" s="141">
        <f>'[2]df13-18-б'!IB49*100</f>
        <v>123.28067363706108</v>
      </c>
      <c r="AK141" s="142">
        <f>'[2]df13-18-б'!IC49*100</f>
        <v>114.91932322958974</v>
      </c>
      <c r="AL141" s="142">
        <f>'[2]df13-18-б'!ID49*100</f>
        <v>118.9586403165822</v>
      </c>
      <c r="AM141" s="142">
        <f>'[2]df13-18-б'!IE49*100</f>
        <v>110.15303074560561</v>
      </c>
      <c r="AN141" s="190">
        <f t="shared" ref="AN141:AN146" si="68">I141</f>
        <v>116.55887566696168</v>
      </c>
      <c r="AO141" s="197">
        <f>'[2]df13-18-б'!HW49*100</f>
        <v>105.54266482245467</v>
      </c>
      <c r="AP141" s="198">
        <f>'[2]df13-18-б'!HX49*100</f>
        <v>103.65037830925621</v>
      </c>
      <c r="AQ141" s="198">
        <f>'[2]df13-18-б'!HY49*100</f>
        <v>100.10890303797429</v>
      </c>
      <c r="AR141" s="199">
        <f>'[2]df13-18-б'!HZ49*100</f>
        <v>100.55104873599427</v>
      </c>
      <c r="AS141" s="190">
        <f>T141</f>
        <v>109.34828622231882</v>
      </c>
    </row>
    <row r="142" spans="1:45" ht="25.9" hidden="1" customHeight="1" x14ac:dyDescent="0.15">
      <c r="A142" s="200" t="s">
        <v>39</v>
      </c>
      <c r="B142" s="141">
        <f>'[2]df08-12'!CQ47*100</f>
        <v>109.93981145596294</v>
      </c>
      <c r="C142" s="142">
        <f>'[2]df08-12'!DY47*100</f>
        <v>105.29740656115723</v>
      </c>
      <c r="D142" s="142">
        <f>('[2]df08-12'!FH47*100)/100</f>
        <v>115.15196808426361</v>
      </c>
      <c r="E142" s="142">
        <f>'[2]df08-12'!GN47*100</f>
        <v>110.6078535207327</v>
      </c>
      <c r="F142" s="142">
        <f>'[2]df08-12'!HZ47*100</f>
        <v>90.503603911314826</v>
      </c>
      <c r="G142" s="142">
        <f>'[2]df13-18-б'!FH50*100</f>
        <v>109.10004089423259</v>
      </c>
      <c r="H142" s="142">
        <f>'[2]df13-18-б'!GM50*100</f>
        <v>109.18753526500484</v>
      </c>
      <c r="I142" s="190">
        <f>'[2]df13-18-б'!IA50*100</f>
        <v>132.75062045511163</v>
      </c>
      <c r="J142" s="190">
        <f>'[2]df13-18-б'!JK50*100</f>
        <v>111.31006287464358</v>
      </c>
      <c r="K142" s="190">
        <f>'[2]df13-18-б'!LA50*100</f>
        <v>103.60131894120828</v>
      </c>
      <c r="L142" s="191">
        <f>'[2]df13-18-б'!LW50*100</f>
        <v>103.75248082391344</v>
      </c>
      <c r="M142" s="142">
        <f>'[2]df04-07'!K47*100-0.1</f>
        <v>107.66164048954553</v>
      </c>
      <c r="N142" s="142">
        <f>'[2]df08-12'!C47*100</f>
        <v>99.203607491476674</v>
      </c>
      <c r="O142" s="142">
        <f>'[2]df08-12'!AQ47*100</f>
        <v>113.7930350958668</v>
      </c>
      <c r="P142" s="142">
        <f>'[2]df08-12'!BE47*100</f>
        <v>115.03546941953377</v>
      </c>
      <c r="Q142" s="142">
        <f>'[2]df08-12'!BS47*100</f>
        <v>97.985093523149729</v>
      </c>
      <c r="R142" s="142">
        <f>'[2]df08-12'!CG47*100</f>
        <v>101.35467987284048</v>
      </c>
      <c r="S142" s="142">
        <f>'[2]df13-18-б'!AU50*100</f>
        <v>100.83080204669574</v>
      </c>
      <c r="T142" s="190">
        <f>'[2]df13-18-б'!BK50*100</f>
        <v>122.80340168139465</v>
      </c>
      <c r="U142" s="142">
        <f>'[2]df13-18-б'!CA50*100</f>
        <v>115.32821879409856</v>
      </c>
      <c r="V142" s="142">
        <f>'[2]df13-18-б'!CP50*100</f>
        <v>104.8599234615051</v>
      </c>
      <c r="W142" s="191">
        <f>'[2]df13-18-б'!DF50*100</f>
        <v>104.31106678903681</v>
      </c>
      <c r="X142" s="211"/>
      <c r="Y142" s="141">
        <f>'[2]df13-18-б'!JG50*100</f>
        <v>103.33871560460402</v>
      </c>
      <c r="Z142" s="142">
        <f>'[2]df13-18-б'!JH50*100</f>
        <v>102.44657259395271</v>
      </c>
      <c r="AA142" s="142">
        <f>'[2]df13-18-б'!JI50*100</f>
        <v>102.61899402442793</v>
      </c>
      <c r="AB142" s="191">
        <f>'[2]df13-18-б'!JJ50*100</f>
        <v>101.18432471016281</v>
      </c>
      <c r="AC142" s="192">
        <f t="shared" si="67"/>
        <v>111.31006287464358</v>
      </c>
      <c r="AD142" s="193">
        <f>'[2]df13-18-б'!JL50*100</f>
        <v>120.54453488573451</v>
      </c>
      <c r="AE142" s="194">
        <f>'[2]df13-18-б'!JM50*100</f>
        <v>112.85534175190092</v>
      </c>
      <c r="AF142" s="194">
        <f>'[2]df13-18-б'!JN50*100</f>
        <v>107.0064066983402</v>
      </c>
      <c r="AG142" s="195">
        <f>'[2]df13-18-б'!JO50*100</f>
        <v>106.18098332389314</v>
      </c>
      <c r="AH142" s="192">
        <f>U142</f>
        <v>115.32821879409856</v>
      </c>
      <c r="AI142" s="154"/>
      <c r="AJ142" s="141">
        <f>'[2]df13-18-б'!IB50*100</f>
        <v>172.45343750336249</v>
      </c>
      <c r="AK142" s="142">
        <f>'[2]df13-18-б'!IC50*100</f>
        <v>150.97850041621129</v>
      </c>
      <c r="AL142" s="142">
        <f>'[2]df13-18-б'!ID50*100</f>
        <v>139.15211431501672</v>
      </c>
      <c r="AM142" s="142">
        <f>'[2]df13-18-б'!IE50*100</f>
        <v>99.730983238245855</v>
      </c>
      <c r="AN142" s="190">
        <f t="shared" si="68"/>
        <v>132.75062045511163</v>
      </c>
      <c r="AO142" s="197">
        <f>'[2]df13-18-б'!HW50*100</f>
        <v>109.7603401632864</v>
      </c>
      <c r="AP142" s="198">
        <f>'[2]df13-18-б'!HX50*100</f>
        <v>108.93709738270245</v>
      </c>
      <c r="AQ142" s="198">
        <f>'[2]df13-18-б'!HY50*100</f>
        <v>104.60638375921387</v>
      </c>
      <c r="AR142" s="199">
        <f>'[2]df13-18-б'!HZ50*100</f>
        <v>104.5894615161141</v>
      </c>
      <c r="AS142" s="190">
        <f>T142</f>
        <v>122.80340168139465</v>
      </c>
    </row>
    <row r="143" spans="1:45" ht="33" hidden="1" customHeight="1" x14ac:dyDescent="0.15">
      <c r="A143" s="220" t="s">
        <v>106</v>
      </c>
      <c r="B143" s="141">
        <f>'[2]df08-12'!CQ49*100</f>
        <v>126.89639389375007</v>
      </c>
      <c r="C143" s="142">
        <f>'[2]df08-12'!DY49*100</f>
        <v>89.505605765289815</v>
      </c>
      <c r="D143" s="142">
        <f>('[2]df08-12'!FH49*100)/100</f>
        <v>100.65716641994015</v>
      </c>
      <c r="E143" s="142">
        <f>'[2]df08-12'!GN49*100</f>
        <v>117.70483070517889</v>
      </c>
      <c r="F143" s="142">
        <f>'[2]df08-12'!HZ49*100</f>
        <v>101.21284007025176</v>
      </c>
      <c r="G143" s="142">
        <f>'[2]df13-18-б'!FH52*100</f>
        <v>109.00842288222698</v>
      </c>
      <c r="H143" s="142">
        <f>'[2]df13-18-б'!GM52*100</f>
        <v>100.5542631454277</v>
      </c>
      <c r="I143" s="190">
        <f>'[2]df13-18-б'!IA52*100</f>
        <v>103.96023253332972</v>
      </c>
      <c r="J143" s="190">
        <f>'[2]df13-18-б'!JK52*100</f>
        <v>103.97963047090697</v>
      </c>
      <c r="K143" s="190">
        <f>'[2]df13-18-б'!LA52*100</f>
        <v>104.92984229144102</v>
      </c>
      <c r="L143" s="191">
        <f>'[2]df13-18-б'!LW52*100</f>
        <v>106.0795141581679</v>
      </c>
      <c r="M143" s="142">
        <f>'[2]df04-07'!K49*100</f>
        <v>122.20282828446025</v>
      </c>
      <c r="N143" s="142">
        <f>'[2]df13-18-б'!JM52*100</f>
        <v>101.98268845054028</v>
      </c>
      <c r="O143" s="142">
        <f>'[2]df13-18-б'!JN52*100</f>
        <v>104.66997053785813</v>
      </c>
      <c r="P143" s="142">
        <f>'[2]df08-12'!BE49*100</f>
        <v>111.6406534547862</v>
      </c>
      <c r="Q143" s="142">
        <f>'[2]df08-12'!BS49*100</f>
        <v>108.81693865349922</v>
      </c>
      <c r="R143" s="142">
        <f>'[2]df08-12'!CG49*100</f>
        <v>103.21170036951655</v>
      </c>
      <c r="S143" s="142">
        <f>'[2]df13-18-б'!AU52*100</f>
        <v>101.10987068990904</v>
      </c>
      <c r="T143" s="190">
        <f>'[2]df13-18-б'!BK52*100</f>
        <v>104.75426480882855</v>
      </c>
      <c r="U143" s="142">
        <f>'[2]df13-18-б'!CA52*100</f>
        <v>102.72723411547209</v>
      </c>
      <c r="V143" s="142">
        <f>'[2]df13-18-б'!CP52*100</f>
        <v>104.69131977364854</v>
      </c>
      <c r="W143" s="191">
        <f>'[2]df13-18-б'!DF52*100</f>
        <v>105.59072081246109</v>
      </c>
      <c r="X143" s="211"/>
      <c r="Y143" s="141">
        <f>'[2]df13-18-б'!JG52*100</f>
        <v>100.99241066290334</v>
      </c>
      <c r="Z143" s="142">
        <f>'[2]df13-18-б'!JH52*100</f>
        <v>100.55925637912937</v>
      </c>
      <c r="AA143" s="142">
        <f>'[2]df13-18-б'!JI52*100</f>
        <v>101.39319470875689</v>
      </c>
      <c r="AB143" s="191">
        <f>'[2]df13-18-б'!JJ52*100</f>
        <v>100.63088168304462</v>
      </c>
      <c r="AC143" s="192">
        <f t="shared" si="67"/>
        <v>103.97963047090697</v>
      </c>
      <c r="AD143" s="193">
        <f>'[2]df13-18-б'!JL52*100</f>
        <v>106.18118306227582</v>
      </c>
      <c r="AE143" s="194">
        <f>'[2]df13-18-б'!JM52*100</f>
        <v>101.98268845054028</v>
      </c>
      <c r="AF143" s="194">
        <f>'[2]df13-18-б'!JN52*100</f>
        <v>104.66997053785813</v>
      </c>
      <c r="AG143" s="195">
        <f>'[2]df13-18-б'!JO52*100</f>
        <v>103.62173909914941</v>
      </c>
      <c r="AH143" s="192">
        <f>U143</f>
        <v>102.72723411547209</v>
      </c>
      <c r="AI143" s="154"/>
      <c r="AJ143" s="141">
        <f>'[2]df13-18-б'!IB52*100</f>
        <v>101.26004396875513</v>
      </c>
      <c r="AK143" s="142">
        <f>'[2]df13-18-б'!IC52*100</f>
        <v>102.33824378505001</v>
      </c>
      <c r="AL143" s="142">
        <f>'[2]df13-18-б'!ID52*100</f>
        <v>106.66604170319457</v>
      </c>
      <c r="AM143" s="142">
        <f>'[2]df13-18-б'!IE52*100</f>
        <v>104.85881976533229</v>
      </c>
      <c r="AN143" s="190">
        <f t="shared" si="68"/>
        <v>103.96023253332972</v>
      </c>
      <c r="AO143" s="197">
        <f>'[2]df13-18-б'!HW52*100</f>
        <v>102.59114632164265</v>
      </c>
      <c r="AP143" s="198">
        <f>'[2]df13-18-б'!HX52*100</f>
        <v>101.7627136315124</v>
      </c>
      <c r="AQ143" s="198">
        <f>'[2]df13-18-б'!HY52*100</f>
        <v>99.773025576403938</v>
      </c>
      <c r="AR143" s="199">
        <f>'[2]df13-18-б'!HZ52*100</f>
        <v>100.1466579147269</v>
      </c>
      <c r="AS143" s="190">
        <f>T143</f>
        <v>104.75426480882855</v>
      </c>
    </row>
    <row r="144" spans="1:45" ht="30.75" hidden="1" customHeight="1" x14ac:dyDescent="0.15">
      <c r="A144" s="220" t="s">
        <v>107</v>
      </c>
      <c r="B144" s="141">
        <f>'[2]df08-12'!CQ50*100</f>
        <v>113.73454630368647</v>
      </c>
      <c r="C144" s="142">
        <f>'[2]df08-12'!DY50*100</f>
        <v>112.45890784070814</v>
      </c>
      <c r="D144" s="142">
        <f>('[2]df08-12'!FH50*100)/100</f>
        <v>107.18649908642993</v>
      </c>
      <c r="E144" s="142">
        <f>'[2]df08-12'!GN50*100</f>
        <v>114.72094130906893</v>
      </c>
      <c r="F144" s="142">
        <f>'[2]df08-12'!HZ50*100</f>
        <v>106.36342359941868</v>
      </c>
      <c r="G144" s="142">
        <f>'[2]df13-18-б'!FH53*100</f>
        <v>104.94274587974066</v>
      </c>
      <c r="H144" s="142">
        <f>'[2]df13-18-б'!GM53*100</f>
        <v>106.08061973613773</v>
      </c>
      <c r="I144" s="190">
        <f>'[2]df13-18-б'!IA53*100</f>
        <v>120.23424726902989</v>
      </c>
      <c r="J144" s="190">
        <f>'[2]df13-18-б'!JK53*100</f>
        <v>109.98548771557833</v>
      </c>
      <c r="K144" s="190">
        <f>'[2]df13-18-б'!LA53*100</f>
        <v>104.02708439852807</v>
      </c>
      <c r="L144" s="191">
        <f>'[2]df13-18-б'!LW53*100</f>
        <v>104.19280245098375</v>
      </c>
      <c r="M144" s="142">
        <f>'[2]df04-07'!K50*100</f>
        <v>110.67528890624607</v>
      </c>
      <c r="N144" s="142">
        <f>'[2]df08-12'!C50*100</f>
        <v>107.9645228811349</v>
      </c>
      <c r="O144" s="142">
        <f>'[2]df08-12'!AQ50*100</f>
        <v>106.04828085474185</v>
      </c>
      <c r="P144" s="142">
        <f>'[2]df08-12'!BE50*100</f>
        <v>118.34971843511217</v>
      </c>
      <c r="Q144" s="142">
        <f>'[2]df08-12'!BS50*100</f>
        <v>102.34602347313999</v>
      </c>
      <c r="R144" s="142">
        <f>'[2]df08-12'!CG50*100</f>
        <v>104.17610561721243</v>
      </c>
      <c r="S144" s="142">
        <f>'[2]df13-18-б'!AU53*100</f>
        <v>103.34647151263441</v>
      </c>
      <c r="T144" s="190">
        <f>'[2]df13-18-б'!BK53*100</f>
        <v>114.51664217623177</v>
      </c>
      <c r="U144" s="142">
        <f>'[2]df13-18-б'!CA53*100</f>
        <v>110.21518198030267</v>
      </c>
      <c r="V144" s="142">
        <f>'[2]df13-18-б'!CP53*100</f>
        <v>104.39610611489871</v>
      </c>
      <c r="W144" s="191">
        <f>'[2]df13-18-б'!DF53*100</f>
        <v>104.20659331161363</v>
      </c>
      <c r="X144" s="211"/>
      <c r="Y144" s="141">
        <f>'[2]df13-18-б'!JG53*100</f>
        <v>104.26697150291812</v>
      </c>
      <c r="Z144" s="142">
        <f>'[2]df13-18-б'!JH53*100</f>
        <v>101.68053878222028</v>
      </c>
      <c r="AA144" s="142">
        <f>'[2]df13-18-б'!JI53*100</f>
        <v>100.98752554986802</v>
      </c>
      <c r="AB144" s="191">
        <f>'[2]df13-18-б'!JJ53*100</f>
        <v>101.04465498971855</v>
      </c>
      <c r="AC144" s="192">
        <f t="shared" si="67"/>
        <v>109.98548771557833</v>
      </c>
      <c r="AD144" s="193">
        <f>'[2]df13-18-б'!JL53*100</f>
        <v>113.12292006900122</v>
      </c>
      <c r="AE144" s="194">
        <f>'[2]df13-18-б'!JM53*100</f>
        <v>110.14405630523795</v>
      </c>
      <c r="AF144" s="194">
        <f>'[2]df13-18-б'!JN53*100</f>
        <v>109.71727410184407</v>
      </c>
      <c r="AG144" s="195">
        <f>'[2]df13-18-б'!JO53*100</f>
        <v>107.86010353964366</v>
      </c>
      <c r="AH144" s="192">
        <f>U144</f>
        <v>110.21518198030267</v>
      </c>
      <c r="AI144" s="154"/>
      <c r="AJ144" s="141">
        <f>'[2]df13-18-б'!IB53*100</f>
        <v>126.0998596997317</v>
      </c>
      <c r="AK144" s="142">
        <f>'[2]df13-18-б'!IC53*100</f>
        <v>127.06409720570284</v>
      </c>
      <c r="AL144" s="142">
        <f>'[2]df13-18-б'!ID53*100</f>
        <v>118.60482550773814</v>
      </c>
      <c r="AM144" s="142">
        <f>'[2]df13-18-б'!IE53*100</f>
        <v>112.3438094221912</v>
      </c>
      <c r="AN144" s="190">
        <f t="shared" si="68"/>
        <v>120.23424726902989</v>
      </c>
      <c r="AO144" s="197">
        <f>'[2]df13-18-б'!HW53*100</f>
        <v>107.35135676247911</v>
      </c>
      <c r="AP144" s="198">
        <f>'[2]df13-18-б'!HX53*100</f>
        <v>103.80054910742761</v>
      </c>
      <c r="AQ144" s="198">
        <f>'[2]df13-18-б'!HY53*100</f>
        <v>101.94413898512609</v>
      </c>
      <c r="AR144" s="199">
        <f>'[2]df13-18-б'!HZ53*100</f>
        <v>102.27116926049766</v>
      </c>
      <c r="AS144" s="190">
        <f>T144</f>
        <v>114.51664217623177</v>
      </c>
    </row>
    <row r="145" spans="1:45" ht="30" hidden="1" customHeight="1" x14ac:dyDescent="0.15">
      <c r="A145" s="220" t="s">
        <v>108</v>
      </c>
      <c r="B145" s="141">
        <f>'[2]df08-12'!CQ53*100</f>
        <v>125.33375324288365</v>
      </c>
      <c r="C145" s="142">
        <f>'[2]df08-12'!DY53*100</f>
        <v>108.36763131448865</v>
      </c>
      <c r="D145" s="142">
        <f>('[2]df08-12'!FH53*100)/100</f>
        <v>106.75479478490288</v>
      </c>
      <c r="E145" s="142">
        <f>'[2]df08-12'!GN53*100</f>
        <v>109.07841806005976</v>
      </c>
      <c r="F145" s="142">
        <f>'[2]df08-12'!HZ53*100</f>
        <v>105.86762031345627</v>
      </c>
      <c r="G145" s="142">
        <f>'[2]df13-18-б'!FH56*100</f>
        <v>107.22268034694406</v>
      </c>
      <c r="H145" s="142">
        <f>'[2]df13-18-б'!GM56*100</f>
        <v>110.96674109899634</v>
      </c>
      <c r="I145" s="190">
        <f>'[2]df13-18-б'!IA56*100</f>
        <v>119.25311678979674</v>
      </c>
      <c r="J145" s="190">
        <f>'[2]df13-18-б'!JK56*100</f>
        <v>106.36283953822405</v>
      </c>
      <c r="K145" s="190">
        <f>'[2]df13-18-б'!LA56*100</f>
        <v>105.56331898294408</v>
      </c>
      <c r="L145" s="191">
        <f>'[2]df13-18-б'!LW56*100</f>
        <v>104.91742109680355</v>
      </c>
      <c r="M145" s="142">
        <f>'[2]df04-07'!K53*100</f>
        <v>122.06948660871943</v>
      </c>
      <c r="N145" s="142">
        <f>'[2]df08-12'!C53*100</f>
        <v>107.24754561887322</v>
      </c>
      <c r="O145" s="142">
        <f>'[2]df08-12'!AQ53*100</f>
        <v>107.08980110525725</v>
      </c>
      <c r="P145" s="142">
        <f>'[2]df08-12'!BE53*100</f>
        <v>111.72029301558976</v>
      </c>
      <c r="Q145" s="142">
        <f>'[2]df08-12'!BS53*100</f>
        <v>102.61128680987557</v>
      </c>
      <c r="R145" s="142">
        <f>'[2]df08-12'!CG53*100</f>
        <v>105.77045384729229</v>
      </c>
      <c r="S145" s="142">
        <f>'[2]df13-18-б'!AU56*100</f>
        <v>108.42832026352124</v>
      </c>
      <c r="T145" s="190">
        <f>'[2]df13-18-б'!BK56*100</f>
        <v>118.57214265562665</v>
      </c>
      <c r="U145" s="142">
        <f>'[2]df13-18-б'!CA56*100</f>
        <v>106.5034569401834</v>
      </c>
      <c r="V145" s="142">
        <f>'[2]df13-18-б'!CP56*100</f>
        <v>105.56530249848312</v>
      </c>
      <c r="W145" s="191">
        <f>'[2]df13-18-б'!DF56*100</f>
        <v>104.93214569936602</v>
      </c>
      <c r="X145" s="211"/>
      <c r="Y145" s="141">
        <f>'[2]df13-18-б'!JG56*100</f>
        <v>101.88911406405998</v>
      </c>
      <c r="Z145" s="142">
        <f>'[2]df13-18-б'!JH56*100</f>
        <v>101.00058723144372</v>
      </c>
      <c r="AA145" s="142">
        <f>'[2]df13-18-б'!JI56*100</f>
        <v>101.18281296942546</v>
      </c>
      <c r="AB145" s="191">
        <f>'[2]df13-18-б'!JJ56*100</f>
        <v>101.40887055324677</v>
      </c>
      <c r="AC145" s="192">
        <f t="shared" si="67"/>
        <v>106.36283953822405</v>
      </c>
      <c r="AD145" s="193">
        <f>'[2]df13-18-б'!JL56*100</f>
        <v>108.78135603336965</v>
      </c>
      <c r="AE145" s="194">
        <f>'[2]df13-18-б'!JM56*100</f>
        <v>106.00584686903001</v>
      </c>
      <c r="AF145" s="194">
        <f>'[2]df13-18-б'!JN56*100</f>
        <v>106.12078374151037</v>
      </c>
      <c r="AG145" s="195">
        <f>'[2]df13-18-б'!JO56*100</f>
        <v>105.06485376359065</v>
      </c>
      <c r="AH145" s="192">
        <f>U145</f>
        <v>106.5034569401834</v>
      </c>
      <c r="AI145" s="154"/>
      <c r="AJ145" s="141">
        <f>'[2]df13-18-б'!IB56*100</f>
        <v>122.34959228189142</v>
      </c>
      <c r="AK145" s="142">
        <f>'[2]df13-18-б'!IC56*100</f>
        <v>120.74363511165723</v>
      </c>
      <c r="AL145" s="142">
        <f>'[2]df13-18-б'!ID56*100</f>
        <v>119.36294108283943</v>
      </c>
      <c r="AM145" s="142">
        <f>'[2]df13-18-б'!IE56*100</f>
        <v>115.79975837719607</v>
      </c>
      <c r="AN145" s="190">
        <f t="shared" si="68"/>
        <v>119.25311678979674</v>
      </c>
      <c r="AO145" s="197">
        <f>'[2]df13-18-б'!HW56*100</f>
        <v>109.65462945779822</v>
      </c>
      <c r="AP145" s="198">
        <f>'[2]df13-18-б'!HX56*100</f>
        <v>102.10880486683294</v>
      </c>
      <c r="AQ145" s="198">
        <f>'[2]df13-18-б'!HY56*100</f>
        <v>100.87046958178047</v>
      </c>
      <c r="AR145" s="199">
        <f>'[2]df13-18-б'!HZ56*100</f>
        <v>102.42805691869965</v>
      </c>
      <c r="AS145" s="190">
        <f>T145</f>
        <v>118.57214265562665</v>
      </c>
    </row>
    <row r="146" spans="1:45" s="232" customFormat="1" ht="20.45" hidden="1" customHeight="1" x14ac:dyDescent="0.15">
      <c r="A146" s="221" t="s">
        <v>109</v>
      </c>
      <c r="B146" s="222">
        <f>'[2]df08-12'!CL60*100</f>
        <v>104.65352745438912</v>
      </c>
      <c r="C146" s="223">
        <f>'[2]df08-12'!DP60*100</f>
        <v>91.285794998144027</v>
      </c>
      <c r="D146" s="223">
        <f>('[2]df08-12'!FH60*100)/100</f>
        <v>167.10973772901391</v>
      </c>
      <c r="E146" s="223">
        <f>'[2]df08-12'!GN60*100</f>
        <v>115.30076213961833</v>
      </c>
      <c r="F146" s="223">
        <f>'[2]df08-12'!HZ60*100</f>
        <v>112.80298620692557</v>
      </c>
      <c r="G146" s="223">
        <f>'[2]df13-18-б'!FH63*100</f>
        <v>113.91573999749096</v>
      </c>
      <c r="H146" s="223">
        <f>'[2]df13-18-б'!GM63*100*0.95</f>
        <v>115.14232868313748</v>
      </c>
      <c r="I146" s="224">
        <f>'[2]df13-18-б'!IA63*100</f>
        <v>147.16622145699597</v>
      </c>
      <c r="J146" s="224">
        <f>'[2]df13-18-б'!JK63*100</f>
        <v>104.83378124147636</v>
      </c>
      <c r="K146" s="224">
        <f>'[2]df13-18-б'!LA63*100</f>
        <v>105.24495410173441</v>
      </c>
      <c r="L146" s="225">
        <f>'[2]df13-18-б'!LW63*100</f>
        <v>104.16011163969205</v>
      </c>
      <c r="M146" s="223"/>
      <c r="N146" s="223"/>
      <c r="O146" s="223"/>
      <c r="P146" s="223"/>
      <c r="Q146" s="223"/>
      <c r="R146" s="223"/>
      <c r="S146" s="223"/>
      <c r="T146" s="224"/>
      <c r="U146" s="223"/>
      <c r="V146" s="223"/>
      <c r="W146" s="225"/>
      <c r="X146" s="226"/>
      <c r="Y146" s="222">
        <f>'[2]df13-18-б'!JG63*100</f>
        <v>53.52</v>
      </c>
      <c r="Z146" s="223">
        <f>'[2]df13-18-б'!JH63*100</f>
        <v>105.4</v>
      </c>
      <c r="AA146" s="223">
        <f>'[2]df13-18-б'!JI63*100</f>
        <v>171</v>
      </c>
      <c r="AB146" s="225">
        <f>'[2]df13-18-б'!JJ63*100</f>
        <v>109.00000000000001</v>
      </c>
      <c r="AC146" s="227">
        <f t="shared" si="67"/>
        <v>104.83378124147636</v>
      </c>
      <c r="AD146" s="228"/>
      <c r="AE146" s="223"/>
      <c r="AF146" s="229"/>
      <c r="AG146" s="230"/>
      <c r="AH146" s="227"/>
      <c r="AI146" s="231"/>
      <c r="AJ146" s="222">
        <f>'[2]df13-18-б'!IB63*100</f>
        <v>115.70612697</v>
      </c>
      <c r="AK146" s="223">
        <f>'[2]df13-18-б'!IC63*100</f>
        <v>134.756085996</v>
      </c>
      <c r="AL146" s="223">
        <f>'[2]df13-18-б'!ID63*100</f>
        <v>173.85592979999998</v>
      </c>
      <c r="AM146" s="223">
        <f>'[2]df13-18-б'!IE63*100</f>
        <v>164.472264768</v>
      </c>
      <c r="AN146" s="224">
        <f t="shared" si="68"/>
        <v>147.16622145699597</v>
      </c>
      <c r="AO146" s="222"/>
      <c r="AP146" s="223"/>
      <c r="AQ146" s="223"/>
      <c r="AR146" s="225"/>
      <c r="AS146" s="224"/>
    </row>
    <row r="147" spans="1:45" s="251" customFormat="1" ht="32.450000000000003" hidden="1" customHeight="1" x14ac:dyDescent="0.2">
      <c r="A147" s="233" t="s">
        <v>110</v>
      </c>
      <c r="B147" s="234"/>
      <c r="C147" s="235"/>
      <c r="D147" s="235"/>
      <c r="E147" s="235"/>
      <c r="F147" s="235"/>
      <c r="G147" s="235"/>
      <c r="H147" s="235"/>
      <c r="I147" s="236"/>
      <c r="J147" s="236"/>
      <c r="K147" s="237"/>
      <c r="L147" s="238"/>
      <c r="M147" s="234">
        <v>122.02709376687066</v>
      </c>
      <c r="N147" s="235">
        <v>94.935129032819134</v>
      </c>
      <c r="O147" s="235">
        <f>'[2]df08-12'!AQ63*100</f>
        <v>112.23605505514274</v>
      </c>
      <c r="P147" s="235">
        <f>'[2]df08-12'!BE63*100</f>
        <v>117.75429280413501</v>
      </c>
      <c r="Q147" s="235">
        <f>'[2]df08-12'!BS63*100</f>
        <v>106.81991916756451</v>
      </c>
      <c r="R147" s="239">
        <f>'[2]df08-12'!CG63*100</f>
        <v>103.28567654130619</v>
      </c>
      <c r="S147" s="239">
        <f>'[2]df13-18-б'!AU66*100</f>
        <v>106.05956571348986</v>
      </c>
      <c r="T147" s="237">
        <f>'[2]df13-18-б'!BK66*100</f>
        <v>112.4561135190244</v>
      </c>
      <c r="U147" s="239">
        <f>'[2]df13-18-б'!CA66*100</f>
        <v>103.71901742353006</v>
      </c>
      <c r="V147" s="239">
        <f>'[2]df13-18-б'!CP66*100</f>
        <v>104.05521279853139</v>
      </c>
      <c r="W147" s="238">
        <f>'[2]df13-18-б'!DF66*100</f>
        <v>103.1183477938277</v>
      </c>
      <c r="X147" s="240"/>
      <c r="Y147" s="241"/>
      <c r="Z147" s="242"/>
      <c r="AA147" s="242"/>
      <c r="AB147" s="243"/>
      <c r="AC147" s="244"/>
      <c r="AD147" s="245">
        <f>'[2]df08-12'!Q270</f>
        <v>101.21265177308108</v>
      </c>
      <c r="AE147" s="245">
        <f>'[2]df08-12'!R270</f>
        <v>104.02363285366494</v>
      </c>
      <c r="AF147" s="245">
        <f>'[2]df08-12'!S270</f>
        <v>104.21936370544655</v>
      </c>
      <c r="AG147" s="245">
        <f>'[2]df08-12'!T270</f>
        <v>98.786252583814246</v>
      </c>
      <c r="AH147" s="246">
        <f>U147</f>
        <v>103.71901742353006</v>
      </c>
      <c r="AI147" s="247"/>
      <c r="AJ147" s="241"/>
      <c r="AK147" s="248"/>
      <c r="AL147" s="248"/>
      <c r="AM147" s="248"/>
      <c r="AN147" s="249"/>
      <c r="AO147" s="245">
        <f>'[2]df08-12'!Q265</f>
        <v>97.353458267216681</v>
      </c>
      <c r="AP147" s="245">
        <f>'[2]df08-12'!R265</f>
        <v>105.18226249091302</v>
      </c>
      <c r="AQ147" s="245">
        <f>'[2]df08-12'!S265</f>
        <v>104.06956298746728</v>
      </c>
      <c r="AR147" s="245">
        <f>'[2]df08-12'!T265</f>
        <v>101.33702288365531</v>
      </c>
      <c r="AS147" s="250">
        <f>T147</f>
        <v>112.4561135190244</v>
      </c>
    </row>
    <row r="148" spans="1:45" s="1" customFormat="1" ht="45.6" hidden="1" customHeight="1" collapsed="1" x14ac:dyDescent="0.15">
      <c r="A148" s="252" t="s">
        <v>111</v>
      </c>
      <c r="B148" s="253"/>
      <c r="C148" s="177"/>
      <c r="D148" s="177"/>
      <c r="E148" s="177"/>
      <c r="F148" s="177"/>
      <c r="G148" s="177"/>
      <c r="H148" s="177"/>
      <c r="I148" s="184"/>
      <c r="J148" s="184"/>
      <c r="K148" s="254"/>
      <c r="L148" s="255"/>
      <c r="M148" s="253">
        <v>121.52301170511161</v>
      </c>
      <c r="N148" s="177">
        <v>97.547970986321332</v>
      </c>
      <c r="O148" s="177">
        <v>112.39841671742801</v>
      </c>
      <c r="P148" s="177">
        <v>115.51292308445693</v>
      </c>
      <c r="Q148" s="177">
        <v>104.28591964326807</v>
      </c>
      <c r="R148" s="256">
        <f>[2]ИЦПМЭР!CA65*100</f>
        <v>103.27707881698301</v>
      </c>
      <c r="S148" s="256">
        <f>[2]ИЦПМЭР!CN65*100</f>
        <v>105.19974142409644</v>
      </c>
      <c r="T148" s="254">
        <f>[2]ИЦПМЭР!DA65*100</f>
        <v>112.82258008889407</v>
      </c>
      <c r="U148" s="256">
        <f>[2]ИЦПМЭР!DN65*100</f>
        <v>104.54615420905856</v>
      </c>
      <c r="V148" s="256">
        <f>[2]ИЦПМЭР!EA65*100</f>
        <v>104.57984189953744</v>
      </c>
      <c r="W148" s="257">
        <f>[2]ИЦПМЭР!EN65*100</f>
        <v>104.01929862117525</v>
      </c>
      <c r="X148" s="258"/>
      <c r="Y148" s="141"/>
      <c r="Z148" s="259"/>
      <c r="AA148" s="259"/>
      <c r="AB148" s="260"/>
      <c r="AC148" s="179"/>
      <c r="AD148" s="261">
        <f>[2]ИЦПМЭР!DD62*100</f>
        <v>98.254546839802231</v>
      </c>
      <c r="AE148" s="261">
        <f>[2]ИЦПМЭР!DG62*100</f>
        <v>102.78388050765483</v>
      </c>
      <c r="AF148" s="261">
        <f>[2]ИЦПМЭР!DJ62*100</f>
        <v>102.88866365774854</v>
      </c>
      <c r="AG148" s="261">
        <f>[2]ИЦПМЭР!DM62*100</f>
        <v>101.18228211624385</v>
      </c>
      <c r="AH148" s="262">
        <f>U148</f>
        <v>104.54615420905856</v>
      </c>
      <c r="AI148" s="263"/>
      <c r="AJ148" s="141"/>
      <c r="AK148" s="142"/>
      <c r="AL148" s="142"/>
      <c r="AM148" s="142"/>
      <c r="AN148" s="184"/>
      <c r="AO148" s="261">
        <f>[2]ИЦПМЭР!CQ62*100</f>
        <v>105.14156384587456</v>
      </c>
      <c r="AP148" s="261">
        <f>[2]ИЦПМЭР!CT62*100</f>
        <v>104.82148954186037</v>
      </c>
      <c r="AQ148" s="261">
        <f>[2]ИЦПМЭР!CW62*100</f>
        <v>102.01670030490912</v>
      </c>
      <c r="AR148" s="261">
        <f>[2]ИЦПМЭР!CZ62*100</f>
        <v>100.34582250589345</v>
      </c>
      <c r="AS148" s="264">
        <f>T148</f>
        <v>112.82258008889407</v>
      </c>
    </row>
    <row r="149" spans="1:45" s="1" customFormat="1" ht="42" hidden="1" customHeight="1" x14ac:dyDescent="0.15">
      <c r="A149" s="265" t="s">
        <v>112</v>
      </c>
      <c r="B149" s="266"/>
      <c r="C149" s="267"/>
      <c r="D149" s="267"/>
      <c r="E149" s="267"/>
      <c r="F149" s="267"/>
      <c r="G149" s="267"/>
      <c r="H149" s="267"/>
      <c r="I149" s="268"/>
      <c r="J149" s="268"/>
      <c r="K149" s="269"/>
      <c r="L149" s="270"/>
      <c r="M149" s="266">
        <v>119.51135248706255</v>
      </c>
      <c r="N149" s="267">
        <v>99.677386842273137</v>
      </c>
      <c r="O149" s="267">
        <v>109.75954679670741</v>
      </c>
      <c r="P149" s="267">
        <v>112.59521413368051</v>
      </c>
      <c r="Q149" s="267">
        <v>102.81913644929142</v>
      </c>
      <c r="R149" s="271">
        <f>[2]ИЦПМЭР!CA71*100</f>
        <v>102.03320720836243</v>
      </c>
      <c r="S149" s="271">
        <f>[2]ИЦПМЭР!CN71*100</f>
        <v>103.82437233718245</v>
      </c>
      <c r="T149" s="269">
        <f>[2]ИЦПМЭР!DA71*100</f>
        <v>114.43575563458556</v>
      </c>
      <c r="U149" s="271">
        <f>[2]ИЦПМЭР!DN71*100</f>
        <v>106.69265218668407</v>
      </c>
      <c r="V149" s="271">
        <f>[2]ИЦПМЭР!EA71*100</f>
        <v>105.29266305899007</v>
      </c>
      <c r="W149" s="272">
        <f>[2]ИЦПМЭР!EN71*100</f>
        <v>104.67831926609847</v>
      </c>
      <c r="X149" s="273"/>
      <c r="Y149" s="141"/>
      <c r="Z149" s="259"/>
      <c r="AA149" s="259"/>
      <c r="AB149" s="260"/>
      <c r="AC149" s="179"/>
      <c r="AD149" s="274">
        <f>[2]ИЦПМЭР!DD68*100</f>
        <v>101.75057195280073</v>
      </c>
      <c r="AE149" s="274">
        <f>[2]ИЦПМЭР!DG68*100</f>
        <v>101.30133293030283</v>
      </c>
      <c r="AF149" s="274">
        <f>[2]ИЦПМЭР!DJ68*100</f>
        <v>101.11813648116635</v>
      </c>
      <c r="AG149" s="274">
        <f>[2]ИЦПМЭР!DM68*100</f>
        <v>101.49568297111399</v>
      </c>
      <c r="AH149" s="179">
        <f>U149</f>
        <v>106.69265218668407</v>
      </c>
      <c r="AI149" s="275"/>
      <c r="AJ149" s="141"/>
      <c r="AK149" s="142"/>
      <c r="AL149" s="142"/>
      <c r="AM149" s="142"/>
      <c r="AN149" s="184"/>
      <c r="AO149" s="274">
        <f>[2]ИЦПМЭР!CQ68*100</f>
        <v>108.15276573791466</v>
      </c>
      <c r="AP149" s="274">
        <f>[2]ИЦПМЭР!CT68*100</f>
        <v>101.77083130975164</v>
      </c>
      <c r="AQ149" s="274">
        <f>[2]ИЦПМЭР!CW68*100</f>
        <v>102.0325918513536</v>
      </c>
      <c r="AR149" s="274">
        <f>[2]ИЦПМЭР!CZ68*100</f>
        <v>101.90224847939157</v>
      </c>
      <c r="AS149" s="276">
        <f>T149</f>
        <v>114.43575563458556</v>
      </c>
    </row>
    <row r="150" spans="1:45" s="296" customFormat="1" ht="28.15" hidden="1" customHeight="1" thickBot="1" x14ac:dyDescent="0.2">
      <c r="A150" s="277" t="s">
        <v>113</v>
      </c>
      <c r="B150" s="278">
        <f>'[2]df08-12'!CL63*100</f>
        <v>117.23840500072428</v>
      </c>
      <c r="C150" s="279">
        <f>'[2]df08-12'!DY63*100</f>
        <v>100.90136925070345</v>
      </c>
      <c r="D150" s="279">
        <f>'[2]df08-12'!FH62</f>
        <v>115.50581758299016</v>
      </c>
      <c r="E150" s="279">
        <f>'[2]df08-12'!GN62*100</f>
        <v>116.33574815220859</v>
      </c>
      <c r="F150" s="279">
        <f>'[2]df08-12'!HZ62*100</f>
        <v>104.53618334891097</v>
      </c>
      <c r="G150" s="279">
        <f>'[2]df13-18-б'!FH65*100</f>
        <v>106.27746355842814</v>
      </c>
      <c r="H150" s="279">
        <f>'[2]df13-18-б'!GM66*100</f>
        <v>107.13354194843656</v>
      </c>
      <c r="I150" s="280">
        <f>'[2]df13-18-б'!IA66*100</f>
        <v>113.7548810136804</v>
      </c>
      <c r="J150" s="280">
        <f>'[2]df13-18-б'!JK66*100</f>
        <v>102.47991753715506</v>
      </c>
      <c r="K150" s="280">
        <f>'[2]df13-18-б'!LA66*100</f>
        <v>103.34441524430945</v>
      </c>
      <c r="L150" s="281">
        <f>'[2]df13-18-б'!LW66*100</f>
        <v>103.80484217377001</v>
      </c>
      <c r="M150" s="282"/>
      <c r="N150" s="283"/>
      <c r="O150" s="283"/>
      <c r="P150" s="283"/>
      <c r="Q150" s="283"/>
      <c r="R150" s="283"/>
      <c r="S150" s="283"/>
      <c r="T150" s="284"/>
      <c r="U150" s="283"/>
      <c r="V150" s="283"/>
      <c r="W150" s="285"/>
      <c r="X150" s="286"/>
      <c r="Y150" s="286">
        <f>'[2]df13-18-б'!GN66*100</f>
        <v>109.5247700557977</v>
      </c>
      <c r="Z150" s="287">
        <f>'[2]df13-18-б'!GO66*100</f>
        <v>112.26982706519873</v>
      </c>
      <c r="AA150" s="287">
        <f>'[2]df13-18-б'!GP66*100</f>
        <v>103.40511156875911</v>
      </c>
      <c r="AB150" s="288">
        <f>'[2]df13-18-б'!GQ66*100</f>
        <v>104.31677746173898</v>
      </c>
      <c r="AC150" s="289">
        <f>J150</f>
        <v>102.47991753715506</v>
      </c>
      <c r="AD150" s="290"/>
      <c r="AE150" s="287"/>
      <c r="AF150" s="291"/>
      <c r="AG150" s="291"/>
      <c r="AH150" s="292"/>
      <c r="AI150" s="293"/>
      <c r="AJ150" s="286">
        <f>'[2]df13-18-б'!IB66*100</f>
        <v>114.70745573694789</v>
      </c>
      <c r="AK150" s="287">
        <f>'[2]df13-18-б'!IC66*100</f>
        <v>115.14555816620388</v>
      </c>
      <c r="AL150" s="287">
        <f>'[2]df13-18-б'!ID66*100</f>
        <v>115.06443377437292</v>
      </c>
      <c r="AM150" s="287">
        <f>'[2]df13-18-б'!IE66*100</f>
        <v>110.62123115384985</v>
      </c>
      <c r="AN150" s="294">
        <f>I150</f>
        <v>113.7548810136804</v>
      </c>
      <c r="AO150" s="287"/>
      <c r="AP150" s="287"/>
      <c r="AQ150" s="287"/>
      <c r="AR150" s="287"/>
      <c r="AS150" s="295"/>
    </row>
    <row r="151" spans="1:45" ht="2.4500000000000002" hidden="1" customHeight="1" thickTop="1" x14ac:dyDescent="0.2">
      <c r="B151" s="297"/>
      <c r="C151" s="298"/>
      <c r="D151" s="142"/>
      <c r="E151" s="142"/>
      <c r="F151" s="298"/>
      <c r="G151" s="142"/>
      <c r="H151" s="142"/>
      <c r="I151" s="190"/>
      <c r="J151" s="190"/>
      <c r="K151" s="299"/>
      <c r="L151" s="300"/>
      <c r="M151" s="1"/>
      <c r="N151" s="298"/>
      <c r="O151" s="142"/>
      <c r="P151" s="142"/>
      <c r="Q151" s="298"/>
      <c r="R151" s="298"/>
      <c r="S151" s="298"/>
      <c r="T151" s="299"/>
      <c r="U151" s="142"/>
      <c r="V151" s="142"/>
      <c r="W151" s="191"/>
      <c r="X151" s="301"/>
      <c r="Y151" s="302"/>
      <c r="Z151" s="303"/>
      <c r="AA151" s="303"/>
      <c r="AB151" s="303"/>
      <c r="AC151" s="304"/>
      <c r="AD151" s="304"/>
      <c r="AE151" s="302"/>
      <c r="AF151" s="305"/>
      <c r="AG151" s="305"/>
      <c r="AH151" s="304"/>
      <c r="AI151" s="2"/>
      <c r="AJ151" s="298"/>
      <c r="AK151" s="298"/>
      <c r="AL151" s="298"/>
      <c r="AM151" s="298"/>
      <c r="AN151" s="306"/>
      <c r="AO151" s="306"/>
      <c r="AP151" s="306"/>
      <c r="AQ151" s="306"/>
      <c r="AR151" s="306"/>
      <c r="AS151" s="306"/>
    </row>
    <row r="152" spans="1:45" s="332" customFormat="1" ht="23.45" hidden="1" customHeight="1" x14ac:dyDescent="0.15">
      <c r="A152" s="307" t="s">
        <v>114</v>
      </c>
      <c r="B152" s="308">
        <f>'[2]df08-12'!CL69*100</f>
        <v>114.97062446323527</v>
      </c>
      <c r="C152" s="309">
        <f>'[2]df08-12'!DP69*100</f>
        <v>100.82606098335741</v>
      </c>
      <c r="D152" s="310">
        <f>'[2]df08-12'!EX69*100</f>
        <v>115.91279453504761</v>
      </c>
      <c r="E152" s="311">
        <f>'[2]df08-12'!GD69*100</f>
        <v>102.50281876862648</v>
      </c>
      <c r="F152" s="309">
        <f>'[2]df08-12'!HP69*100</f>
        <v>107.58050972137079</v>
      </c>
      <c r="G152" s="310">
        <f>'[2]df13-18-б'!ES72*100</f>
        <v>104.40097516452455</v>
      </c>
      <c r="H152" s="311">
        <f>'[2]df13-18-б'!GM72*100</f>
        <v>113.17413620832053</v>
      </c>
      <c r="I152" s="312">
        <f>'[2]df13-18-б'!IA72*100</f>
        <v>113.50020569958915</v>
      </c>
      <c r="J152" s="312">
        <f>'[2]df13-18-б'!JK72*100</f>
        <v>104.64092706700301</v>
      </c>
      <c r="K152" s="312">
        <f>'[2]df13-18-б'!LA72*100</f>
        <v>105.7941651277156</v>
      </c>
      <c r="L152" s="313">
        <f>'[2]df13-18-б'!LW72*100</f>
        <v>104.78461567801558</v>
      </c>
      <c r="M152" s="314"/>
      <c r="N152" s="309"/>
      <c r="O152" s="310"/>
      <c r="P152" s="311"/>
      <c r="Q152" s="309"/>
      <c r="R152" s="315"/>
      <c r="S152" s="315"/>
      <c r="T152" s="316"/>
      <c r="U152" s="317"/>
      <c r="V152" s="317"/>
      <c r="W152" s="318"/>
      <c r="X152" s="319"/>
      <c r="Y152" s="320">
        <f>'[2]df13-18-б'!JG72*100</f>
        <v>104.52507385951075</v>
      </c>
      <c r="Z152" s="321">
        <f>'[2]df13-18-б'!JH72*100</f>
        <v>100.24522178904031</v>
      </c>
      <c r="AA152" s="321">
        <f>'[2]df13-18-б'!JI72*100</f>
        <v>97.891816485162195</v>
      </c>
      <c r="AB152" s="322">
        <f>'[2]df13-18-б'!JJ72*100</f>
        <v>101.41015811549931</v>
      </c>
      <c r="AC152" s="323">
        <f>J152</f>
        <v>104.64092706700301</v>
      </c>
      <c r="AD152" s="324">
        <f>'[2]df13-18-б'!JL73*100</f>
        <v>991666.66666666663</v>
      </c>
      <c r="AE152" s="325">
        <f>'[2]df13-18-б'!JM73*100</f>
        <v>118.98486159169551</v>
      </c>
      <c r="AF152" s="325">
        <f>'[2]df13-18-б'!JN73*100</f>
        <v>113.30049261083744</v>
      </c>
      <c r="AG152" s="326">
        <f>'[2]df13-18-б'!JO73*100</f>
        <v>102.53583241455347</v>
      </c>
      <c r="AH152" s="327"/>
      <c r="AI152" s="328"/>
      <c r="AJ152" s="329">
        <f>'[2]df13-18-б'!IB72*100</f>
        <v>125.22526281973801</v>
      </c>
      <c r="AK152" s="330">
        <f>'[2]df13-18-б'!IC72*100</f>
        <v>113.87924360768473</v>
      </c>
      <c r="AL152" s="330">
        <f>'[2]df13-18-б'!ID72*100</f>
        <v>119.25090833825114</v>
      </c>
      <c r="AM152" s="330">
        <f>'[2]df13-18-б'!IE72*100</f>
        <v>114.4191555476298</v>
      </c>
      <c r="AN152" s="331">
        <f>I152</f>
        <v>113.50020569958915</v>
      </c>
      <c r="AO152" s="324">
        <f>'[2]df13-18-б'!HW73*100</f>
        <v>108.58065989473971</v>
      </c>
      <c r="AP152" s="325">
        <f>'[2]df13-18-б'!HX73*100</f>
        <v>99.29412654783178</v>
      </c>
      <c r="AQ152" s="325">
        <f>'[2]df13-18-б'!HY73*100</f>
        <v>97.928474512933576</v>
      </c>
      <c r="AR152" s="326">
        <f>'[2]df13-18-б'!HZ73*100</f>
        <v>104.20268033289564</v>
      </c>
      <c r="AS152" s="316"/>
    </row>
    <row r="153" spans="1:45" s="338" customFormat="1" ht="18" hidden="1" customHeight="1" x14ac:dyDescent="0.15">
      <c r="A153" s="333" t="s">
        <v>50</v>
      </c>
      <c r="B153" s="253">
        <f>'[2]df08-12'!CL71*100</f>
        <v>110.41268936978868</v>
      </c>
      <c r="C153" s="334">
        <f>'[2]df08-12'!DP71*100</f>
        <v>96.243820834975253</v>
      </c>
      <c r="D153" s="142">
        <f>'[2]df08-12'!EX71*100</f>
        <v>126.17285666371873</v>
      </c>
      <c r="E153" s="198">
        <f>'[2]df08-12'!GD71*100</f>
        <v>97.300650640112224</v>
      </c>
      <c r="F153" s="334">
        <f>'[2]df08-12'!HP71*100</f>
        <v>108.91235693209755</v>
      </c>
      <c r="G153" s="142">
        <f>'[2]df13-18-б'!ES74*100</f>
        <v>105.44363633662397</v>
      </c>
      <c r="H153" s="186">
        <f>'[2]df13-18-б'!GM74*100</f>
        <v>110.42028950541132</v>
      </c>
      <c r="I153" s="190">
        <f>'[2]df13-18-б'!IA74*100</f>
        <v>117.86560515312148</v>
      </c>
      <c r="J153" s="190">
        <f>'[2]df13-18-б'!JK74*100</f>
        <v>108.00093800561328</v>
      </c>
      <c r="K153" s="190">
        <f>'[2]df13-18-б'!LA74*100</f>
        <v>106.00140725633429</v>
      </c>
      <c r="L153" s="191">
        <f>'[2]df13-18-б'!LW74*100</f>
        <v>104.36151935927604</v>
      </c>
      <c r="M153" s="196"/>
      <c r="N153" s="334"/>
      <c r="O153" s="142"/>
      <c r="P153" s="186"/>
      <c r="Q153" s="334"/>
      <c r="R153" s="142"/>
      <c r="S153" s="142"/>
      <c r="T153" s="190"/>
      <c r="U153" s="142"/>
      <c r="V153" s="142"/>
      <c r="W153" s="191"/>
      <c r="X153" s="211"/>
      <c r="Y153" s="193">
        <f>'[2]df13-18-б'!JG74*100</f>
        <v>115.75593604350331</v>
      </c>
      <c r="Z153" s="194">
        <f>'[2]df13-18-б'!JH74*100</f>
        <v>101.72721690818376</v>
      </c>
      <c r="AA153" s="194">
        <f>'[2]df13-18-б'!JI74*100</f>
        <v>96.788006430794567</v>
      </c>
      <c r="AB153" s="195">
        <f>'[2]df13-18-б'!JJ74*100</f>
        <v>99.486151747517354</v>
      </c>
      <c r="AC153" s="192">
        <f>J153</f>
        <v>108.00093800561328</v>
      </c>
      <c r="AD153" s="335">
        <f>'[2]df13-18-б'!JL74*100</f>
        <v>108.94467900833604</v>
      </c>
      <c r="AE153" s="336">
        <f>'[2]df13-18-б'!JM74*100</f>
        <v>118.14705882352941</v>
      </c>
      <c r="AF153" s="336">
        <f>'[2]df13-18-б'!JN74*100</f>
        <v>106.36922325581395</v>
      </c>
      <c r="AG153" s="337">
        <f>'[2]df13-18-б'!JO74*100</f>
        <v>106.3</v>
      </c>
      <c r="AH153" s="192"/>
      <c r="AI153" s="154"/>
      <c r="AJ153" s="141">
        <f>'[2]df13-18-б'!IB74*100</f>
        <v>131.5441993121288</v>
      </c>
      <c r="AK153" s="142">
        <f>'[2]df13-18-б'!IC74*100</f>
        <v>114.81253874000342</v>
      </c>
      <c r="AL153" s="142">
        <f>'[2]df13-18-б'!ID74*100</f>
        <v>127.07589285714289</v>
      </c>
      <c r="AM153" s="142">
        <f>'[2]df13-18-б'!IE74*100</f>
        <v>125.5938202247191</v>
      </c>
      <c r="AN153" s="190">
        <f>I153</f>
        <v>117.86560515312148</v>
      </c>
      <c r="AO153" s="335">
        <f>'[2]df13-18-б'!HW74*100</f>
        <v>115.85388397739894</v>
      </c>
      <c r="AP153" s="336">
        <f>'[2]df13-18-б'!HX74*100</f>
        <v>100.77767951164978</v>
      </c>
      <c r="AQ153" s="336">
        <f>'[2]df13-18-б'!HY74*100</f>
        <v>97.751303239293719</v>
      </c>
      <c r="AR153" s="337">
        <f>'[2]df13-18-б'!HZ74*100</f>
        <v>105.90240669755066</v>
      </c>
      <c r="AS153" s="190"/>
    </row>
    <row r="154" spans="1:45" s="358" customFormat="1" ht="17.45" hidden="1" customHeight="1" thickBot="1" x14ac:dyDescent="0.2">
      <c r="A154" s="339" t="s">
        <v>51</v>
      </c>
      <c r="B154" s="340">
        <f>'[2]df08-12'!CL72*100</f>
        <v>120.73259013986686</v>
      </c>
      <c r="C154" s="341">
        <f>'[2]df08-12'!DP72*100</f>
        <v>105.68859790040636</v>
      </c>
      <c r="D154" s="342">
        <f>'[2]df08-12'!EX72*100</f>
        <v>108.36704534621944</v>
      </c>
      <c r="E154" s="343">
        <f>'[2]df08-12'!GD72*100</f>
        <v>109.10425358485456</v>
      </c>
      <c r="F154" s="341">
        <f>'[2]df08-12'!HP72*100</f>
        <v>106.38926686799147</v>
      </c>
      <c r="G154" s="342">
        <f>'[2]df13-18-б'!ES75*100</f>
        <v>103.22929682139382</v>
      </c>
      <c r="H154" s="344">
        <f>'[2]df13-18-б'!GM75*100</f>
        <v>116.23149511612118</v>
      </c>
      <c r="I154" s="345">
        <f>'[2]df13-18-б'!IA75*100</f>
        <v>108.80097791981025</v>
      </c>
      <c r="J154" s="345">
        <f>'[2]df13-18-б'!JK75*100</f>
        <v>100.66199751603094</v>
      </c>
      <c r="K154" s="345">
        <f>'[2]df13-18-б'!LA75*100</f>
        <v>105.52678178618022</v>
      </c>
      <c r="L154" s="346">
        <f>'[2]df13-18-б'!LW75*100</f>
        <v>105.3414336524976</v>
      </c>
      <c r="M154" s="347">
        <f>'[2]df04-07'!K71*100</f>
        <v>120.03171900671472</v>
      </c>
      <c r="N154" s="341">
        <f>'[2]df08-12'!C72*100</f>
        <v>104.86222549365813</v>
      </c>
      <c r="O154" s="342">
        <f>'[2]df08-12'!AQ72*100</f>
        <v>106.06639310008525</v>
      </c>
      <c r="P154" s="344">
        <f>'[2]df08-12'!BE72*100</f>
        <v>109.48386844036568</v>
      </c>
      <c r="Q154" s="341">
        <f>'[2]df08-12'!BS72*100</f>
        <v>104.37945732722345</v>
      </c>
      <c r="R154" s="342">
        <f>'[2]df08-12'!CG72*100</f>
        <v>102.52036122230912</v>
      </c>
      <c r="S154" s="342">
        <f>'[2]df13-18-б'!AU75*100</f>
        <v>114.89047253240581</v>
      </c>
      <c r="T154" s="345">
        <f>'[2]df13-18-б'!BK75*100</f>
        <v>111.09841190337046</v>
      </c>
      <c r="U154" s="342">
        <f>'[2]df13-18-б'!CA75*100</f>
        <v>99.600670078672934</v>
      </c>
      <c r="V154" s="342">
        <f>'[2]df13-18-б'!CP75*100</f>
        <v>105.54255021187635</v>
      </c>
      <c r="W154" s="346">
        <f>'[2]df13-18-б'!DF75*100</f>
        <v>104.89443039292148</v>
      </c>
      <c r="X154" s="348"/>
      <c r="Y154" s="349">
        <f>'[2]df13-18-б'!JG75*100</f>
        <v>99.235547989711506</v>
      </c>
      <c r="Z154" s="350">
        <f>'[2]df13-18-б'!JH75*100</f>
        <v>99.09331460836934</v>
      </c>
      <c r="AA154" s="350">
        <f>'[2]df13-18-б'!JI75*100</f>
        <v>100.13237716160917</v>
      </c>
      <c r="AB154" s="351">
        <f>'[2]df13-18-б'!JJ75*100</f>
        <v>103.72601706785991</v>
      </c>
      <c r="AC154" s="352">
        <f>J154</f>
        <v>100.66199751603094</v>
      </c>
      <c r="AD154" s="353">
        <f>'[2]df13-18-б'!JL75*100</f>
        <v>99.351887096364138</v>
      </c>
      <c r="AE154" s="354">
        <f>'[2]df13-18-б'!JM75*100</f>
        <v>98.207775202203607</v>
      </c>
      <c r="AF154" s="354">
        <f>'[2]df13-18-б'!JN75*100</f>
        <v>100.60292300332263</v>
      </c>
      <c r="AG154" s="355">
        <f>'[2]df13-18-б'!JO75*100</f>
        <v>103.36044459572346</v>
      </c>
      <c r="AH154" s="352">
        <f>U154</f>
        <v>99.600670078672934</v>
      </c>
      <c r="AI154" s="356"/>
      <c r="AJ154" s="357">
        <f>'[2]df13-18-б'!IB75*100</f>
        <v>122.24748807848262</v>
      </c>
      <c r="AK154" s="342">
        <f>'[2]df13-18-б'!IC75*100</f>
        <v>113.27150149010868</v>
      </c>
      <c r="AL154" s="342">
        <f>'[2]df13-18-б'!ID75*100</f>
        <v>106.27250262738184</v>
      </c>
      <c r="AM154" s="342">
        <f>'[2]df13-18-б'!IE75*100</f>
        <v>103.87101530286984</v>
      </c>
      <c r="AN154" s="345">
        <f>I154</f>
        <v>108.80097791981025</v>
      </c>
      <c r="AO154" s="357">
        <f>'[2]df13-18-б'!HW75*100</f>
        <v>105.1479032967717</v>
      </c>
      <c r="AP154" s="342">
        <f>'[2]df13-18-б'!HX75*100</f>
        <v>98.272417973881915</v>
      </c>
      <c r="AQ154" s="342">
        <f>'[2]df13-18-б'!HY75*100</f>
        <v>98.239630236248928</v>
      </c>
      <c r="AR154" s="346">
        <f>'[2]df13-18-б'!HZ75*100</f>
        <v>102.17024738938099</v>
      </c>
      <c r="AS154" s="345">
        <f>T154</f>
        <v>111.09841190337046</v>
      </c>
    </row>
    <row r="155" spans="1:45" s="370" customFormat="1" ht="28.9" hidden="1" customHeight="1" thickBot="1" x14ac:dyDescent="0.2">
      <c r="A155" s="359" t="s">
        <v>115</v>
      </c>
      <c r="B155" s="360">
        <f>'[2]df08-12'!CL77*100</f>
        <v>116.66648578406338</v>
      </c>
      <c r="C155" s="350">
        <f>'[2]df08-12'!DP77*100</f>
        <v>110.20144182505842</v>
      </c>
      <c r="D155" s="350">
        <f>'[2]df08-12'!EX77*100</f>
        <v>110.44594352590393</v>
      </c>
      <c r="E155" s="350">
        <f>'[2]df08-12'!GD77*100</f>
        <v>109.11633661268915</v>
      </c>
      <c r="F155" s="350">
        <f>'[2]df08-12'!HP77*100</f>
        <v>110.26725992668824</v>
      </c>
      <c r="G155" s="350">
        <f>'[2]df13-18-б'!ES80*100</f>
        <v>106.49730143724416</v>
      </c>
      <c r="H155" s="350">
        <f>'[2]df13-18-б'!GM80*100</f>
        <v>105.9576591283611</v>
      </c>
      <c r="I155" s="361">
        <f>'[2]df13-18-б'!IA80*100</f>
        <v>108.79456420499159</v>
      </c>
      <c r="J155" s="361">
        <f>'[2]df13-18-б'!JK80*100</f>
        <v>105.1219349944853</v>
      </c>
      <c r="K155" s="361">
        <f>'[2]df13-18-б'!LA80*100</f>
        <v>103.69152303874746</v>
      </c>
      <c r="L155" s="351">
        <f>'[2]df13-18-б'!LW80*100</f>
        <v>103.27840884451676</v>
      </c>
      <c r="M155" s="362">
        <f>'[2]df04-07'!K76*100</f>
        <v>122.89799881324701</v>
      </c>
      <c r="N155" s="363">
        <f>'[2]df08-12'!C77*100</f>
        <v>117.87847532931863</v>
      </c>
      <c r="O155" s="363">
        <f>'[2]df08-12'!AQ77*100</f>
        <v>139.75454507514871</v>
      </c>
      <c r="P155" s="344">
        <f>'[2]df08-12'!BE77*100</f>
        <v>111.45413453260804</v>
      </c>
      <c r="Q155" s="363">
        <f>'[2]df08-12'!BS77*100</f>
        <v>104.00627537780073</v>
      </c>
      <c r="R155" s="350">
        <f>'[2]df08-12'!CG77*100</f>
        <v>110.00603301455696</v>
      </c>
      <c r="S155" s="350">
        <f>'[2]df13-18-б'!AU80*100</f>
        <v>101.05882338131056</v>
      </c>
      <c r="T155" s="361">
        <f>'[2]df13-18-б'!BK80*100</f>
        <v>111.46163474442869</v>
      </c>
      <c r="U155" s="350">
        <f>'[2]df13-18-б'!CA80*100</f>
        <v>103.42983132066452</v>
      </c>
      <c r="V155" s="350">
        <f>'[2]df13-18-б'!CP80*100</f>
        <v>104.89248169392799</v>
      </c>
      <c r="W155" s="351">
        <f>'[2]df13-18-б'!DF80*100</f>
        <v>103.9695406327272</v>
      </c>
      <c r="X155" s="364"/>
      <c r="Y155" s="349">
        <f>'[2]df13-18-б'!JG80*100</f>
        <v>101.09130265605617</v>
      </c>
      <c r="Z155" s="350">
        <f>'[2]df13-18-б'!JH80*100</f>
        <v>100.13298807317138</v>
      </c>
      <c r="AA155" s="350">
        <f>'[2]df13-18-б'!JI80*100</f>
        <v>102.43122748116294</v>
      </c>
      <c r="AB155" s="351">
        <f>'[2]df13-18-б'!JJ80*100</f>
        <v>100.22954304413439</v>
      </c>
      <c r="AC155" s="352">
        <f>J155</f>
        <v>105.1219349944853</v>
      </c>
      <c r="AD155" s="353">
        <f>'[2]df13-18-б'!JL80*100</f>
        <v>105.9830814559823</v>
      </c>
      <c r="AE155" s="354">
        <f>'[2]df13-18-б'!JM80*100</f>
        <v>106.07967568774251</v>
      </c>
      <c r="AF155" s="354">
        <f>'[2]df13-18-б'!JN80*100</f>
        <v>105.83966979032434</v>
      </c>
      <c r="AG155" s="355">
        <f>'[2]df13-18-б'!JO80*100</f>
        <v>102.71597463148711</v>
      </c>
      <c r="AH155" s="352">
        <f>U155</f>
        <v>103.42983132066452</v>
      </c>
      <c r="AI155" s="365"/>
      <c r="AJ155" s="366">
        <f>'[2]df13-18-б'!IB80*100</f>
        <v>109.19211560276729</v>
      </c>
      <c r="AK155" s="367">
        <f>'[2]df13-18-б'!IC80*100</f>
        <v>108.35531684191058</v>
      </c>
      <c r="AL155" s="367">
        <f>'[2]df13-18-б'!ID80*100</f>
        <v>107.89037660482055</v>
      </c>
      <c r="AM155" s="367">
        <f>'[2]df13-18-б'!IE80*100</f>
        <v>107.52893518225761</v>
      </c>
      <c r="AN155" s="368">
        <f>I155</f>
        <v>108.79456420499159</v>
      </c>
      <c r="AO155" s="366">
        <f>'[2]df13-18-б'!HW80*100</f>
        <v>105.83410059478294</v>
      </c>
      <c r="AP155" s="367">
        <f>'[2]df13-18-б'!HX80*100</f>
        <v>103.14105732245224</v>
      </c>
      <c r="AQ155" s="367">
        <f>'[2]df13-18-б'!HY80*100</f>
        <v>108.03207433892187</v>
      </c>
      <c r="AR155" s="369">
        <f>'[2]df13-18-б'!HZ80*100</f>
        <v>95.267604565444231</v>
      </c>
      <c r="AS155" s="368">
        <f>T155</f>
        <v>111.46163474442869</v>
      </c>
    </row>
    <row r="156" spans="1:45" s="1" customFormat="1" ht="27.6" hidden="1" customHeight="1" outlineLevel="1" x14ac:dyDescent="0.15">
      <c r="A156" s="371" t="s">
        <v>116</v>
      </c>
      <c r="B156" s="253"/>
      <c r="C156" s="142"/>
      <c r="D156" s="142"/>
      <c r="E156" s="142"/>
      <c r="F156" s="142"/>
      <c r="G156" s="142"/>
      <c r="H156" s="142">
        <f>'[2]df13-18-б'!GM81*100</f>
        <v>0</v>
      </c>
      <c r="I156" s="190">
        <f>'[2]df13-18-б'!IA81*100</f>
        <v>0</v>
      </c>
      <c r="J156" s="190">
        <f>'[2]df13-18-б'!JK81*100</f>
        <v>0</v>
      </c>
      <c r="K156" s="190"/>
      <c r="L156" s="191"/>
      <c r="M156" s="196">
        <f>'[2]df04-07'!K75*100</f>
        <v>117.05790410627159</v>
      </c>
      <c r="N156" s="142">
        <f>'[2]df04-07'!L75*100</f>
        <v>112.74942587836456</v>
      </c>
      <c r="O156" s="142" t="e">
        <f>'[2]df08-12'!#REF!*100</f>
        <v>#REF!</v>
      </c>
      <c r="P156" s="142"/>
      <c r="Q156" s="142"/>
      <c r="R156" s="142"/>
      <c r="S156" s="142"/>
      <c r="T156" s="190"/>
      <c r="U156" s="142"/>
      <c r="V156" s="142"/>
      <c r="W156" s="191"/>
      <c r="X156" s="211"/>
      <c r="Y156" s="193"/>
      <c r="Z156" s="194"/>
      <c r="AA156" s="194"/>
      <c r="AB156" s="195"/>
      <c r="AC156" s="192"/>
      <c r="AD156" s="213"/>
      <c r="AE156" s="214"/>
      <c r="AF156" s="214"/>
      <c r="AG156" s="215"/>
      <c r="AH156" s="192"/>
      <c r="AI156" s="154"/>
      <c r="AJ156" s="141"/>
      <c r="AK156" s="142"/>
      <c r="AL156" s="142"/>
      <c r="AM156" s="142"/>
      <c r="AN156" s="190"/>
      <c r="AO156" s="141"/>
      <c r="AP156" s="142"/>
      <c r="AQ156" s="142"/>
      <c r="AR156" s="191"/>
      <c r="AS156" s="190"/>
    </row>
    <row r="157" spans="1:45" s="395" customFormat="1" ht="34.15" hidden="1" customHeight="1" x14ac:dyDescent="0.15">
      <c r="A157" s="372" t="s">
        <v>117</v>
      </c>
      <c r="B157" s="373">
        <f>'[2]df08-12'!CL92*100-0.4</f>
        <v>119.00564258530883</v>
      </c>
      <c r="C157" s="374">
        <f>'[2]df08-12'!DY92</f>
        <v>105.00147181100157</v>
      </c>
      <c r="D157" s="374">
        <f>'[2]df08-12'!EX92*100</f>
        <v>107.91552816646134</v>
      </c>
      <c r="E157" s="375">
        <f>'[2]df08-12'!GD92*100</f>
        <v>108.81759329527216</v>
      </c>
      <c r="F157" s="374">
        <f>'[2]df08-12'!HP92*100</f>
        <v>106.78887965348932</v>
      </c>
      <c r="G157" s="374">
        <f>'[2]df13-18-б'!ES95*100</f>
        <v>106.00698091850485</v>
      </c>
      <c r="H157" s="321">
        <f>'[2]df13-18-б'!GM95*100</f>
        <v>104.96137280098601</v>
      </c>
      <c r="I157" s="376">
        <f>'[2]df13-18-б'!IA95*100</f>
        <v>114.30972260932106</v>
      </c>
      <c r="J157" s="376">
        <f>'[2]df13-18-б'!JK95*100</f>
        <v>106.03167494679889</v>
      </c>
      <c r="K157" s="376">
        <f>'[2]df13-18-б'!LA95*100</f>
        <v>105.04380984686162</v>
      </c>
      <c r="L157" s="377">
        <f>'[2]df13-18-б'!LW95*100</f>
        <v>104.53189530144731</v>
      </c>
      <c r="M157" s="378"/>
      <c r="N157" s="374"/>
      <c r="O157" s="374"/>
      <c r="P157" s="375"/>
      <c r="Q157" s="374"/>
      <c r="R157" s="310"/>
      <c r="S157" s="310"/>
      <c r="T157" s="312"/>
      <c r="U157" s="310"/>
      <c r="V157" s="310"/>
      <c r="W157" s="313"/>
      <c r="X157" s="379"/>
      <c r="Y157" s="380">
        <f>'[2]df13-18-б'!JG95*100</f>
        <v>102.47019167866935</v>
      </c>
      <c r="Z157" s="381">
        <f>'[2]df13-18-б'!JH95*100</f>
        <v>99.94707946555161</v>
      </c>
      <c r="AA157" s="381">
        <f>'[2]df13-18-б'!JI95*100</f>
        <v>102.8449947201625</v>
      </c>
      <c r="AB157" s="382">
        <f>'[2]df13-18-б'!JJ95*100</f>
        <v>101.13522556069279</v>
      </c>
      <c r="AC157" s="383">
        <f>J157</f>
        <v>106.03167494679889</v>
      </c>
      <c r="AD157" s="384">
        <f>'[2]df13-18-б'!JL95*100</f>
        <v>107.78196676756133</v>
      </c>
      <c r="AE157" s="385">
        <f>'[2]df13-18-б'!JM95*100</f>
        <v>107.50195528653082</v>
      </c>
      <c r="AF157" s="385">
        <f>'[2]df13-18-б'!JN95*100</f>
        <v>105.32550186726685</v>
      </c>
      <c r="AG157" s="386">
        <f>'[2]df13-18-б'!JO95*100</f>
        <v>105.13664143386544</v>
      </c>
      <c r="AH157" s="387"/>
      <c r="AI157" s="314"/>
      <c r="AJ157" s="388">
        <f>'[2]df13-18-б'!IB95*100</f>
        <v>109.81582239709307</v>
      </c>
      <c r="AK157" s="389">
        <f>'[2]df13-18-б'!IC95*100</f>
        <v>111.07295014225159</v>
      </c>
      <c r="AL157" s="389">
        <f>'[2]df13-18-б'!ID95*100</f>
        <v>117.11233361106636</v>
      </c>
      <c r="AM157" s="389">
        <f>'[2]df13-18-б'!IE95*100</f>
        <v>115.79572883339593</v>
      </c>
      <c r="AN157" s="390">
        <f>I157</f>
        <v>114.30972260932106</v>
      </c>
      <c r="AO157" s="391">
        <f>'[2]df13-18-б'!HW95*100</f>
        <v>104.75837603414855</v>
      </c>
      <c r="AP157" s="392">
        <f>'[2]df13-18-б'!HX95*100</f>
        <v>100.45911511795839</v>
      </c>
      <c r="AQ157" s="392">
        <f>'[2]df13-18-б'!HY95*100</f>
        <v>102.92673963341386</v>
      </c>
      <c r="AR157" s="393">
        <f>'[2]df13-18-б'!HZ95*100</f>
        <v>102.19953161415268</v>
      </c>
      <c r="AS157" s="394"/>
    </row>
    <row r="158" spans="1:45" s="358" customFormat="1" ht="22.9" hidden="1" customHeight="1" thickBot="1" x14ac:dyDescent="0.2">
      <c r="A158" s="396" t="s">
        <v>118</v>
      </c>
      <c r="B158" s="397">
        <f>'[2]df08-12'!CL66*100</f>
        <v>122.68203674825963</v>
      </c>
      <c r="C158" s="398">
        <f>'[2]df08-12'!DY66</f>
        <v>105.2</v>
      </c>
      <c r="D158" s="398">
        <f>'[2]df08-12'!EX66*100</f>
        <v>112.71243853682331</v>
      </c>
      <c r="E158" s="399">
        <f>'[2]df08-12'!GD66*100</f>
        <v>117.09808307958114</v>
      </c>
      <c r="F158" s="398">
        <f>'[2]df08-12'!HP66*100</f>
        <v>111.29607239702706</v>
      </c>
      <c r="G158" s="398">
        <f>'[2]df13-18-б'!ES69*100</f>
        <v>101.19523531509709</v>
      </c>
      <c r="H158" s="399">
        <f>'[2]df13-18-б'!GM69*100</f>
        <v>106.35664469938297</v>
      </c>
      <c r="I158" s="400">
        <f>'[2]df13-18-б'!IA69*100</f>
        <v>104.94937417896793</v>
      </c>
      <c r="J158" s="401">
        <f>'[2]df13-18-б'!JK69*100</f>
        <v>103.85452386254153</v>
      </c>
      <c r="K158" s="401">
        <f>'[2]df13-18-б'!LA69*100</f>
        <v>104.22053274919094</v>
      </c>
      <c r="L158" s="402">
        <f>'[2]df13-18-б'!LW69*100</f>
        <v>105.54814316437846</v>
      </c>
      <c r="M158" s="347">
        <f>'[2]df04-07'!K65*100</f>
        <v>123.10601944778124</v>
      </c>
      <c r="N158" s="342">
        <f>'[2]df08-12'!C66*100</f>
        <v>103.20616925610264</v>
      </c>
      <c r="O158" s="342">
        <f>'[2]df08-12'!AQ66*100</f>
        <v>106.53134329423781</v>
      </c>
      <c r="P158" s="344">
        <f>'[2]df08-12'!BE66*100</f>
        <v>109.91165851796141</v>
      </c>
      <c r="Q158" s="342">
        <f>'[2]df08-12'!BS66*100</f>
        <v>108.6383562651686</v>
      </c>
      <c r="R158" s="342">
        <f>'[2]df08-12'!CG66*100</f>
        <v>105.63442326335111</v>
      </c>
      <c r="S158" s="342">
        <f>'[2]df13-18-б'!AU69*100</f>
        <v>104.3282120611905</v>
      </c>
      <c r="T158" s="345">
        <f>'[2]df13-18-б'!BK69*100</f>
        <v>105.52392836282911</v>
      </c>
      <c r="U158" s="342">
        <f>'[2]df13-18-б'!CA69*100</f>
        <v>103.97465589184658</v>
      </c>
      <c r="V158" s="342">
        <f>'[2]df13-18-б'!CP69*100</f>
        <v>104.15836232609882</v>
      </c>
      <c r="W158" s="346">
        <f>'[2]df13-18-б'!DF69*100</f>
        <v>105.20692418327624</v>
      </c>
      <c r="X158" s="348"/>
      <c r="Y158" s="349">
        <f>'[2]df13-18-б'!JG69*100</f>
        <v>100.68996954803713</v>
      </c>
      <c r="Z158" s="350">
        <f>'[2]df13-18-б'!JH69*100</f>
        <v>99.96501586028883</v>
      </c>
      <c r="AA158" s="350">
        <f>'[2]df13-18-б'!JI69*100</f>
        <v>100.93875940653237</v>
      </c>
      <c r="AB158" s="351">
        <f>'[2]df13-18-б'!JJ69*100</f>
        <v>101.3884134422001</v>
      </c>
      <c r="AC158" s="352">
        <f>J158</f>
        <v>103.85452386254153</v>
      </c>
      <c r="AD158" s="353">
        <f>'[2]df13-18-б'!JL69*100</f>
        <v>104.47336272312926</v>
      </c>
      <c r="AE158" s="354">
        <f>'[2]df13-18-б'!JM69*100</f>
        <v>104.70277963789954</v>
      </c>
      <c r="AF158" s="354">
        <f>'[2]df13-18-б'!JN69*100</f>
        <v>103.77996786375454</v>
      </c>
      <c r="AG158" s="355">
        <f>'[2]df13-18-б'!JO69*100</f>
        <v>103.10306586190343</v>
      </c>
      <c r="AH158" s="352">
        <f>U158</f>
        <v>103.97465589184658</v>
      </c>
      <c r="AI158" s="356"/>
      <c r="AJ158" s="357">
        <f>'[2]df13-18-б'!IB69*100</f>
        <v>105.94556764737131</v>
      </c>
      <c r="AK158" s="342">
        <f>'[2]df13-18-б'!IC69*100</f>
        <v>105.64817632002959</v>
      </c>
      <c r="AL158" s="342">
        <f>'[2]df13-18-б'!ID69*100</f>
        <v>105.23790843288265</v>
      </c>
      <c r="AM158" s="342">
        <f>'[2]df13-18-б'!IE69*100</f>
        <v>103.8153207576924</v>
      </c>
      <c r="AN158" s="345">
        <f>I158</f>
        <v>104.94937417896793</v>
      </c>
      <c r="AO158" s="357">
        <f>'[2]df13-18-б'!HW69*100</f>
        <v>100.69183383997257</v>
      </c>
      <c r="AP158" s="342">
        <f>'[2]df13-18-б'!HX69*100</f>
        <v>100.51610335880603</v>
      </c>
      <c r="AQ158" s="342">
        <f>'[2]df13-18-б'!HY69*100</f>
        <v>102.3429554411283</v>
      </c>
      <c r="AR158" s="346">
        <f>'[2]df13-18-б'!HZ69*100</f>
        <v>101.13464320440299</v>
      </c>
      <c r="AS158" s="345">
        <f>T158</f>
        <v>105.52392836282911</v>
      </c>
    </row>
    <row r="159" spans="1:45" s="232" customFormat="1" ht="16.149999999999999" hidden="1" customHeight="1" thickTop="1" x14ac:dyDescent="0.15">
      <c r="A159" s="403" t="s">
        <v>119</v>
      </c>
      <c r="B159" s="404"/>
      <c r="C159" s="405"/>
      <c r="D159" s="405"/>
      <c r="E159" s="405"/>
      <c r="F159" s="405"/>
      <c r="G159" s="405"/>
      <c r="H159" s="405"/>
      <c r="I159" s="406"/>
      <c r="J159" s="406"/>
      <c r="K159" s="406"/>
      <c r="L159" s="407"/>
      <c r="M159" s="408">
        <f>'[2]df04-07'!K93*100</f>
        <v>114.63076604347582</v>
      </c>
      <c r="N159" s="405">
        <f>'[2]df08-12'!C93*100</f>
        <v>107.34309013110119</v>
      </c>
      <c r="O159" s="405"/>
      <c r="P159" s="405"/>
      <c r="Q159" s="405"/>
      <c r="R159" s="198"/>
      <c r="S159" s="198"/>
      <c r="T159" s="409"/>
      <c r="U159" s="410"/>
      <c r="V159" s="410"/>
      <c r="W159" s="411"/>
      <c r="X159" s="412"/>
      <c r="Y159" s="413"/>
      <c r="Z159" s="414"/>
      <c r="AA159" s="414"/>
      <c r="AB159" s="415"/>
      <c r="AC159" s="416"/>
      <c r="AD159" s="228"/>
      <c r="AE159" s="417"/>
      <c r="AF159" s="417"/>
      <c r="AG159" s="418"/>
      <c r="AH159" s="419"/>
      <c r="AI159" s="420"/>
      <c r="AJ159" s="421"/>
      <c r="AK159" s="422"/>
      <c r="AL159" s="422"/>
      <c r="AM159" s="422"/>
      <c r="AN159" s="423"/>
      <c r="AO159" s="222"/>
      <c r="AP159" s="223"/>
      <c r="AQ159" s="223"/>
      <c r="AR159" s="225"/>
      <c r="AS159" s="424"/>
    </row>
    <row r="160" spans="1:45" s="444" customFormat="1" ht="31.15" hidden="1" customHeight="1" x14ac:dyDescent="0.15">
      <c r="A160" s="425" t="s">
        <v>120</v>
      </c>
      <c r="B160" s="308">
        <f>'[2]df08-12'!CL90*100</f>
        <v>112.76613449038697</v>
      </c>
      <c r="C160" s="426">
        <f>'[2]df08-12'!DP90*100</f>
        <v>110.31128473451366</v>
      </c>
      <c r="D160" s="426">
        <f>'[2]df08-12'!EX90*100</f>
        <v>106.17386492044017</v>
      </c>
      <c r="E160" s="426">
        <f>'[2]df08-12'!GD90*100</f>
        <v>108.24598456124575</v>
      </c>
      <c r="F160" s="426">
        <f>'[2]df08-12'!HP90*100</f>
        <v>105.35221469288155</v>
      </c>
      <c r="G160" s="426">
        <f>'[2]df13-18-б'!ES93*100</f>
        <v>106.60627988424312</v>
      </c>
      <c r="H160" s="426">
        <f>'[2]df13-18-б'!GM93*100</f>
        <v>107.59807115972799</v>
      </c>
      <c r="I160" s="427">
        <f>'[2]df13-18-б'!IA93*100</f>
        <v>116.25926817198615</v>
      </c>
      <c r="J160" s="427">
        <f>'[2]df13-18-б'!JK93*100</f>
        <v>107.67081632967907</v>
      </c>
      <c r="K160" s="427">
        <f>'[2]df13-18-б'!LA93*100</f>
        <v>105.41224892467345</v>
      </c>
      <c r="L160" s="428">
        <f>'[2]df13-18-б'!LW93*100</f>
        <v>104.79065575462472</v>
      </c>
      <c r="M160" s="429"/>
      <c r="N160" s="430"/>
      <c r="O160" s="430"/>
      <c r="P160" s="430"/>
      <c r="Q160" s="430"/>
      <c r="R160" s="431"/>
      <c r="S160" s="431"/>
      <c r="T160" s="432"/>
      <c r="U160" s="433"/>
      <c r="V160" s="433"/>
      <c r="W160" s="434"/>
      <c r="X160" s="435"/>
      <c r="Y160" s="436">
        <f>'[2]df13-18-б'!JG93*100</f>
        <v>102.10569158584433</v>
      </c>
      <c r="Z160" s="437">
        <f>'[2]df13-18-б'!JH93*100</f>
        <v>101.96910737530358</v>
      </c>
      <c r="AA160" s="437">
        <f>'[2]df13-18-б'!JI93*100</f>
        <v>100.81488278983673</v>
      </c>
      <c r="AB160" s="438">
        <f>'[2]df13-18-б'!JJ93*100</f>
        <v>101.56323952010283</v>
      </c>
      <c r="AC160" s="439">
        <f>J160</f>
        <v>107.67081632967907</v>
      </c>
      <c r="AD160" s="440">
        <f>'[2]df13-18-б'!JL93*100</f>
        <v>109.11182385096258</v>
      </c>
      <c r="AE160" s="441">
        <f>'[2]df13-18-б'!JM93*100</f>
        <v>107.98054354677586</v>
      </c>
      <c r="AF160" s="441">
        <f>'[2]df13-18-б'!JN93*100</f>
        <v>107.85808655448183</v>
      </c>
      <c r="AG160" s="442">
        <f>'[2]df13-18-б'!JO93*100</f>
        <v>106.60553727400557</v>
      </c>
      <c r="AH160" s="439"/>
      <c r="AI160" s="429"/>
      <c r="AJ160" s="435">
        <f>'[2]df13-18-б'!IB93*100</f>
        <v>116.22847722477508</v>
      </c>
      <c r="AK160" s="433">
        <f>'[2]df13-18-б'!IC93*100</f>
        <v>116.71445190974907</v>
      </c>
      <c r="AL160" s="433">
        <f>'[2]df13-18-б'!ID93*100</f>
        <v>116.16784311165502</v>
      </c>
      <c r="AM160" s="433">
        <f>'[2]df13-18-б'!IE93*100</f>
        <v>115.6152189667672</v>
      </c>
      <c r="AN160" s="443">
        <f>I160</f>
        <v>116.25926817198615</v>
      </c>
      <c r="AO160" s="435">
        <f>'[2]df13-18-б'!HW93*100</f>
        <v>108.12658510255709</v>
      </c>
      <c r="AP160" s="433">
        <f>'[2]df13-18-б'!HX93*100</f>
        <v>103.03740763588904</v>
      </c>
      <c r="AQ160" s="433">
        <f>'[2]df13-18-б'!HY93*100</f>
        <v>100.92934326025014</v>
      </c>
      <c r="AR160" s="434">
        <f>'[2]df13-18-б'!HZ93*100</f>
        <v>102.75654491339372</v>
      </c>
      <c r="AS160" s="443"/>
    </row>
    <row r="161" spans="1:45" s="459" customFormat="1" ht="30" hidden="1" customHeight="1" thickBot="1" x14ac:dyDescent="0.2">
      <c r="A161" s="445" t="s">
        <v>121</v>
      </c>
      <c r="B161" s="446">
        <f>'[2]df08-12'!CL91*100</f>
        <v>114.08100356505848</v>
      </c>
      <c r="C161" s="374">
        <f>'[2]df08-12'!DP91*100</f>
        <v>113.09312202673706</v>
      </c>
      <c r="D161" s="374">
        <f>'[2]df08-12'!EX91*100</f>
        <v>108.12541657220072</v>
      </c>
      <c r="E161" s="374">
        <f>'[2]df08-12'!GD91*100</f>
        <v>108.5492581081694</v>
      </c>
      <c r="F161" s="374">
        <f>'[2]df08-12'!HP91*100</f>
        <v>105.34782270236518</v>
      </c>
      <c r="G161" s="374">
        <f>'[2]df13-18-б'!ES94*100</f>
        <v>107.608549842861</v>
      </c>
      <c r="H161" s="374">
        <f>'[2]df13-18-б'!GM94*100</f>
        <v>106.59785592612876</v>
      </c>
      <c r="I161" s="376">
        <f>'[2]df13-18-б'!IA94*100</f>
        <v>109.04068146382544</v>
      </c>
      <c r="J161" s="376">
        <f>'[2]df13-18-б'!JK94*100</f>
        <v>107.175716995852</v>
      </c>
      <c r="K161" s="376">
        <f>'[2]df13-18-б'!LA94*100</f>
        <v>105.72237031573128</v>
      </c>
      <c r="L161" s="377">
        <f>'[2]df13-18-б'!LW94*100</f>
        <v>105.14857291648032</v>
      </c>
      <c r="M161" s="429"/>
      <c r="N161" s="374"/>
      <c r="O161" s="374"/>
      <c r="P161" s="374"/>
      <c r="Q161" s="374"/>
      <c r="R161" s="310"/>
      <c r="S161" s="310"/>
      <c r="T161" s="312"/>
      <c r="U161" s="310"/>
      <c r="V161" s="310"/>
      <c r="W161" s="313"/>
      <c r="X161" s="447"/>
      <c r="Y161" s="448">
        <f>'[2]df13-18-б'!JG94*100</f>
        <v>101.23842603358668</v>
      </c>
      <c r="Z161" s="449">
        <f>'[2]df13-18-б'!JH94*100</f>
        <v>101.70021832517288</v>
      </c>
      <c r="AA161" s="449">
        <f>'[2]df13-18-б'!JI94*100</f>
        <v>102.63979752736579</v>
      </c>
      <c r="AB161" s="450">
        <f>'[2]df13-18-б'!JJ94*100</f>
        <v>101.18427881522219</v>
      </c>
      <c r="AC161" s="451">
        <f>J161</f>
        <v>107.175716995852</v>
      </c>
      <c r="AD161" s="452">
        <f>'[2]df13-18-б'!JL94*100</f>
        <v>107.5506428295792</v>
      </c>
      <c r="AE161" s="453">
        <f>'[2]df13-18-б'!JM94*100</f>
        <v>107.34547778852068</v>
      </c>
      <c r="AF161" s="453">
        <f>'[2]df13-18-б'!JN94*100</f>
        <v>106.91612206328485</v>
      </c>
      <c r="AG161" s="454">
        <f>'[2]df13-18-б'!JO94*100</f>
        <v>106.92914568794447</v>
      </c>
      <c r="AH161" s="451"/>
      <c r="AI161" s="455"/>
      <c r="AJ161" s="447">
        <f>'[2]df13-18-б'!IB94*100</f>
        <v>108.30699820633491</v>
      </c>
      <c r="AK161" s="456">
        <f>'[2]df13-18-б'!IC94*100</f>
        <v>108.07398536071395</v>
      </c>
      <c r="AL161" s="456">
        <f>'[2]df13-18-б'!ID94*100</f>
        <v>109.97421685405608</v>
      </c>
      <c r="AM161" s="456">
        <f>'[2]df13-18-б'!IE94*100</f>
        <v>109.33544698959643</v>
      </c>
      <c r="AN161" s="457">
        <f>I161</f>
        <v>109.04068146382544</v>
      </c>
      <c r="AO161" s="447">
        <f>'[2]df13-18-б'!HW94*100</f>
        <v>102.74554084392111</v>
      </c>
      <c r="AP161" s="456">
        <f>'[2]df13-18-б'!HX94*100</f>
        <v>101.70291091241974</v>
      </c>
      <c r="AQ161" s="456">
        <f>'[2]df13-18-б'!HY94*100</f>
        <v>102.37730213323188</v>
      </c>
      <c r="AR161" s="458">
        <f>'[2]df13-18-б'!HZ94*100</f>
        <v>101.02042426040627</v>
      </c>
      <c r="AS161" s="457"/>
    </row>
    <row r="162" spans="1:45" s="478" customFormat="1" ht="25.9" hidden="1" customHeight="1" thickTop="1" x14ac:dyDescent="0.2">
      <c r="A162" s="460" t="s">
        <v>122</v>
      </c>
      <c r="B162" s="461"/>
      <c r="C162" s="462"/>
      <c r="D162" s="462"/>
      <c r="E162" s="462"/>
      <c r="F162" s="462"/>
      <c r="G162" s="462"/>
      <c r="H162" s="462"/>
      <c r="I162" s="463"/>
      <c r="J162" s="462"/>
      <c r="K162" s="462"/>
      <c r="L162" s="464"/>
      <c r="M162" s="465"/>
      <c r="N162" s="462"/>
      <c r="O162" s="462"/>
      <c r="P162" s="462"/>
      <c r="Q162" s="462"/>
      <c r="R162" s="462"/>
      <c r="S162" s="462"/>
      <c r="T162" s="463"/>
      <c r="U162" s="462"/>
      <c r="V162" s="466"/>
      <c r="W162" s="467"/>
      <c r="X162" s="468"/>
      <c r="Y162" s="469">
        <f>'[2]df13-18-б'!GN89*100</f>
        <v>106.40648542051116</v>
      </c>
      <c r="Z162" s="470">
        <f>'[2]df13-18-б'!GO89*100</f>
        <v>107.59635942606145</v>
      </c>
      <c r="AA162" s="470">
        <f>'[2]df13-18-б'!GP89*100</f>
        <v>107.6877995885295</v>
      </c>
      <c r="AB162" s="471">
        <f>'[2]df13-18-б'!GQ89*100</f>
        <v>109.58538140166337</v>
      </c>
      <c r="AC162" s="472"/>
      <c r="AD162" s="473">
        <f>'[2]df13-18-б'!GI89*100</f>
        <v>101.93488052269122</v>
      </c>
      <c r="AE162" s="474">
        <f>'[2]df13-18-б'!GJ89*100</f>
        <v>102.64867045399461</v>
      </c>
      <c r="AF162" s="474">
        <f>'[2]df13-18-б'!GK89*100</f>
        <v>101.58501978721253</v>
      </c>
      <c r="AG162" s="474">
        <f>'[2]df13-18-б'!GL89*100</f>
        <v>103.09718495920796</v>
      </c>
      <c r="AH162" s="475">
        <f>'[2]пч1-СPI'!J44</f>
        <v>107.49070519096477</v>
      </c>
      <c r="AI162" s="476"/>
      <c r="AJ162" s="473">
        <f>'[2]df13-18-б'!IB89*100</f>
        <v>116.21140759597259</v>
      </c>
      <c r="AK162" s="474">
        <f>'[2]df13-18-б'!IC89*100</f>
        <v>115.81810938384159</v>
      </c>
      <c r="AL162" s="474">
        <f>'[2]df13-18-б'!ID89*100</f>
        <v>115.69381365426167</v>
      </c>
      <c r="AM162" s="474">
        <f>'[2]df13-18-б'!IE89*100</f>
        <v>114.47489252420182</v>
      </c>
      <c r="AN162" s="472"/>
      <c r="AO162" s="473">
        <f>'[2]df13-18-б'!HW89*100</f>
        <v>108.09832294373372</v>
      </c>
      <c r="AP162" s="474">
        <f>'[2]df13-18-б'!HX89*100</f>
        <v>102.30127307363122</v>
      </c>
      <c r="AQ162" s="474">
        <f>'[2]df13-18-б'!HY89*100</f>
        <v>101.47599897677095</v>
      </c>
      <c r="AR162" s="477">
        <f>'[2]df13-18-б'!HZ89*100</f>
        <v>102.0109787634989</v>
      </c>
      <c r="AS162" s="475">
        <f>'[2]пч1-СPI'!I44</f>
        <v>115.53329840396329</v>
      </c>
    </row>
    <row r="163" spans="1:45" s="488" customFormat="1" ht="17.45" hidden="1" customHeight="1" x14ac:dyDescent="0.25">
      <c r="A163" s="479" t="s">
        <v>123</v>
      </c>
      <c r="B163" s="461"/>
      <c r="C163" s="480"/>
      <c r="D163" s="480"/>
      <c r="E163" s="480"/>
      <c r="F163" s="480"/>
      <c r="G163" s="480"/>
      <c r="H163" s="480"/>
      <c r="I163" s="192"/>
      <c r="J163" s="214"/>
      <c r="K163" s="481"/>
      <c r="L163" s="482"/>
      <c r="M163" s="465" t="e">
        <f>#REF!</f>
        <v>#REF!</v>
      </c>
      <c r="N163" s="480" t="e">
        <f>#REF!</f>
        <v>#REF!</v>
      </c>
      <c r="O163" s="480" t="e">
        <f>#REF!</f>
        <v>#REF!</v>
      </c>
      <c r="P163" s="480" t="e">
        <f>#REF!</f>
        <v>#REF!</v>
      </c>
      <c r="Q163" s="480">
        <f>'[2]пч1-СPI'!F45</f>
        <v>104.97042140545582</v>
      </c>
      <c r="R163" s="483">
        <f>'[2]пч1-СPI'!G45</f>
        <v>106.31525253595242</v>
      </c>
      <c r="S163" s="483">
        <f>'[2]пч1-СPI'!H45</f>
        <v>107.74197240998484</v>
      </c>
      <c r="T163" s="484">
        <f>'[2]пч1-СPI'!I45</f>
        <v>116.59431547441577</v>
      </c>
      <c r="U163" s="483">
        <f>'[2]пч1-СPI'!J45</f>
        <v>107.44021676967243</v>
      </c>
      <c r="V163" s="483">
        <f>'[2]пч1-СPI'!K45</f>
        <v>105.46870922980108</v>
      </c>
      <c r="W163" s="485">
        <f>'[2]пч1-СPI'!L45</f>
        <v>104.65319511393159</v>
      </c>
      <c r="X163" s="468"/>
      <c r="Y163" s="473">
        <f>'[2]df13-18-б'!GN90*100</f>
        <v>105.85643423227565</v>
      </c>
      <c r="Z163" s="474">
        <f>'[2]df13-18-б'!GO90*100</f>
        <v>107.25285402594453</v>
      </c>
      <c r="AA163" s="474">
        <f>'[2]df13-18-б'!GP90*100</f>
        <v>107.9707864376865</v>
      </c>
      <c r="AB163" s="477">
        <f>'[2]df13-18-б'!GQ90*100</f>
        <v>109.8153183645872</v>
      </c>
      <c r="AC163" s="486"/>
      <c r="AD163" s="473">
        <f>'[2]df13-18-б'!GI90*100</f>
        <v>102.14364383545924</v>
      </c>
      <c r="AE163" s="474">
        <f>'[2]df13-18-б'!GJ90*100</f>
        <v>102.88028051102526</v>
      </c>
      <c r="AF163" s="474">
        <f>'[2]df13-18-б'!GK90*100</f>
        <v>101.16500133616206</v>
      </c>
      <c r="AG163" s="474">
        <f>'[2]df13-18-б'!GL90*100</f>
        <v>103.29734209386427</v>
      </c>
      <c r="AH163" s="475">
        <f>U163</f>
        <v>107.44021676967243</v>
      </c>
      <c r="AI163" s="487"/>
      <c r="AJ163" s="473">
        <f>'[2]df13-18-б'!IB90*100</f>
        <v>117.45121905267058</v>
      </c>
      <c r="AK163" s="474">
        <f>'[2]df13-18-б'!IC90*100</f>
        <v>117.21597622501763</v>
      </c>
      <c r="AL163" s="474">
        <f>'[2]df13-18-б'!ID90*100</f>
        <v>116.36306249442421</v>
      </c>
      <c r="AM163" s="474">
        <f>'[2]df13-18-б'!IE90*100</f>
        <v>115.42625981902246</v>
      </c>
      <c r="AN163" s="486"/>
      <c r="AO163" s="473">
        <f>'[2]df13-18-б'!HW90*100</f>
        <v>109.24610214329806</v>
      </c>
      <c r="AP163" s="474">
        <f>'[2]df13-18-б'!HX90*100</f>
        <v>102.67422178900989</v>
      </c>
      <c r="AQ163" s="474">
        <f>'[2]df13-18-б'!HY90*100</f>
        <v>100.42888138499197</v>
      </c>
      <c r="AR163" s="477">
        <f>'[2]df13-18-б'!HZ90*100</f>
        <v>102.46572745292046</v>
      </c>
      <c r="AS163" s="475">
        <f>T163</f>
        <v>116.59431547441577</v>
      </c>
    </row>
    <row r="164" spans="1:45" s="502" customFormat="1" ht="17.45" hidden="1" customHeight="1" x14ac:dyDescent="0.25">
      <c r="A164" s="489" t="s">
        <v>124</v>
      </c>
      <c r="B164" s="461"/>
      <c r="C164" s="490"/>
      <c r="D164" s="490"/>
      <c r="E164" s="490"/>
      <c r="F164" s="490"/>
      <c r="G164" s="490"/>
      <c r="H164" s="490"/>
      <c r="I164" s="227"/>
      <c r="J164" s="417"/>
      <c r="K164" s="491"/>
      <c r="L164" s="492"/>
      <c r="M164" s="465" t="e">
        <f>#REF!</f>
        <v>#REF!</v>
      </c>
      <c r="N164" s="490" t="e">
        <f>#REF!</f>
        <v>#REF!</v>
      </c>
      <c r="O164" s="490" t="e">
        <f>#REF!</f>
        <v>#REF!</v>
      </c>
      <c r="P164" s="490" t="e">
        <f>#REF!</f>
        <v>#REF!</v>
      </c>
      <c r="Q164" s="490">
        <f>'[2]пч1-СPI'!F51</f>
        <v>105.40523129814309</v>
      </c>
      <c r="R164" s="493">
        <f>'[2]пч1-СPI'!G51</f>
        <v>108.0944046529706</v>
      </c>
      <c r="S164" s="493">
        <f>'[2]пч1-СPI'!H51</f>
        <v>108.10915426747196</v>
      </c>
      <c r="T164" s="494">
        <f>'[2]пч1-СPI'!I51</f>
        <v>112.43668293237886</v>
      </c>
      <c r="U164" s="493">
        <f>'[2]пч1-СPI'!J51</f>
        <v>107.63658480387204</v>
      </c>
      <c r="V164" s="493">
        <f>'[2]пч1-СPI'!K51</f>
        <v>105.09124928161128</v>
      </c>
      <c r="W164" s="495">
        <f>'[2]пч1-СPI'!L51</f>
        <v>105.17657044635375</v>
      </c>
      <c r="X164" s="496"/>
      <c r="Y164" s="497">
        <f>'[2]df13-18-б'!GN91*100</f>
        <v>108.03023418049422</v>
      </c>
      <c r="Z164" s="498">
        <f>'[2]df13-18-б'!GO91*100</f>
        <v>108.59402063127128</v>
      </c>
      <c r="AA164" s="498">
        <f>'[2]df13-18-б'!GP91*100</f>
        <v>106.89818928841233</v>
      </c>
      <c r="AB164" s="499">
        <f>'[2]df13-18-б'!GQ91*100</f>
        <v>108.92527339960951</v>
      </c>
      <c r="AC164" s="500"/>
      <c r="AD164" s="497">
        <f>'[2]df13-18-б'!GI91*100</f>
        <v>101.375072964623</v>
      </c>
      <c r="AE164" s="498">
        <f>'[2]df13-18-б'!GJ91*100</f>
        <v>101.96384521554191</v>
      </c>
      <c r="AF164" s="498">
        <f>'[2]df13-18-б'!GK91*100</f>
        <v>102.78691097322157</v>
      </c>
      <c r="AG164" s="498">
        <f>'[2]df13-18-б'!GL91*100</f>
        <v>102.52114769065778</v>
      </c>
      <c r="AH164" s="501">
        <f>U164</f>
        <v>107.63658480387204</v>
      </c>
      <c r="AI164" s="487"/>
      <c r="AJ164" s="497">
        <f>'[2]df13-18-б'!IB91*100</f>
        <v>112.57163043688718</v>
      </c>
      <c r="AK164" s="498">
        <f>'[2]df13-18-б'!IC91*100</f>
        <v>111.69860292235715</v>
      </c>
      <c r="AL164" s="498">
        <f>'[2]df13-18-б'!ID91*100</f>
        <v>113.76732254960527</v>
      </c>
      <c r="AM164" s="498">
        <f>'[2]df13-18-б'!IE91*100</f>
        <v>111.71358189041128</v>
      </c>
      <c r="AN164" s="500"/>
      <c r="AO164" s="497">
        <f>'[2]df13-18-б'!HW91*100</f>
        <v>104.76868125379359</v>
      </c>
      <c r="AP164" s="498">
        <f>'[2]df13-18-б'!HX91*100</f>
        <v>101.17308432831859</v>
      </c>
      <c r="AQ164" s="498">
        <f>'[2]df13-18-б'!HY91*100</f>
        <v>104.69058115880405</v>
      </c>
      <c r="AR164" s="499">
        <f>'[2]df13-18-б'!HZ91*100</f>
        <v>100.67042426040626</v>
      </c>
      <c r="AS164" s="501">
        <f>T164</f>
        <v>112.43668293237886</v>
      </c>
    </row>
    <row r="165" spans="1:45" ht="29.45" hidden="1" customHeight="1" x14ac:dyDescent="0.15">
      <c r="A165" s="503">
        <f ca="1">TODAY()</f>
        <v>42550</v>
      </c>
      <c r="B165" s="774" t="s">
        <v>66</v>
      </c>
      <c r="C165" s="775"/>
      <c r="D165" s="775"/>
      <c r="E165" s="775"/>
      <c r="F165" s="775"/>
      <c r="G165" s="775"/>
      <c r="H165" s="775"/>
      <c r="I165" s="775"/>
      <c r="J165" s="775"/>
      <c r="K165" s="775"/>
      <c r="L165" s="775"/>
      <c r="M165" s="504"/>
      <c r="N165" s="504"/>
      <c r="O165" s="504"/>
      <c r="P165" s="504"/>
      <c r="Q165" s="504"/>
      <c r="R165" s="504"/>
      <c r="AC165" s="4"/>
      <c r="AD165" s="4"/>
      <c r="AE165" s="4"/>
      <c r="AF165" s="4"/>
      <c r="AG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29.45" hidden="1" customHeight="1" x14ac:dyDescent="0.15">
      <c r="A166" s="505" t="s">
        <v>0</v>
      </c>
      <c r="B166" s="781" t="s">
        <v>125</v>
      </c>
      <c r="C166" s="781"/>
      <c r="D166" s="781"/>
      <c r="E166" s="781"/>
      <c r="F166" s="781"/>
      <c r="G166" s="781"/>
      <c r="H166" s="781"/>
      <c r="I166" s="781"/>
      <c r="J166" s="781"/>
      <c r="K166" s="781"/>
      <c r="L166" s="782"/>
      <c r="AC166" s="4"/>
      <c r="AD166" s="4"/>
      <c r="AE166" s="4"/>
      <c r="AF166" s="4"/>
      <c r="AG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29.45" hidden="1" customHeight="1" x14ac:dyDescent="0.15">
      <c r="A167" s="506" t="s">
        <v>6</v>
      </c>
      <c r="B167" s="746">
        <v>2008</v>
      </c>
      <c r="C167" s="128">
        <v>2009</v>
      </c>
      <c r="D167" s="128">
        <v>2010</v>
      </c>
      <c r="E167" s="128">
        <v>2011</v>
      </c>
      <c r="F167" s="128">
        <v>2012</v>
      </c>
      <c r="G167" s="128">
        <v>2013</v>
      </c>
      <c r="H167" s="744">
        <v>2014</v>
      </c>
      <c r="I167" s="128">
        <v>2015</v>
      </c>
      <c r="J167" s="746">
        <v>2016</v>
      </c>
      <c r="K167" s="128">
        <v>2017</v>
      </c>
      <c r="L167" s="128">
        <v>2018</v>
      </c>
      <c r="AC167" s="4"/>
      <c r="AD167" s="4"/>
      <c r="AE167" s="4"/>
      <c r="AF167" s="4"/>
      <c r="AG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29.45" hidden="1" customHeight="1" x14ac:dyDescent="0.15">
      <c r="A168" s="507" t="s">
        <v>82</v>
      </c>
      <c r="B168" s="779" t="s">
        <v>83</v>
      </c>
      <c r="C168" s="779"/>
      <c r="D168" s="779"/>
      <c r="E168" s="779"/>
      <c r="F168" s="779"/>
      <c r="G168" s="779"/>
      <c r="H168" s="779"/>
      <c r="I168" s="27" t="s">
        <v>9</v>
      </c>
      <c r="J168" s="779" t="s">
        <v>10</v>
      </c>
      <c r="K168" s="779"/>
      <c r="L168" s="791"/>
      <c r="AC168" s="4"/>
      <c r="AD168" s="4"/>
      <c r="AE168" s="4"/>
      <c r="AF168" s="4"/>
      <c r="AG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49.5" hidden="1" x14ac:dyDescent="0.15">
      <c r="A169" s="508" t="s">
        <v>11</v>
      </c>
      <c r="B169" s="142">
        <f>'[2]df04-07'!K11*100</f>
        <v>119.1161414691281</v>
      </c>
      <c r="C169" s="142">
        <f>'[2]df08-12'!C11*100</f>
        <v>120.05740497773429</v>
      </c>
      <c r="D169" s="142">
        <f>'[2]df08-12'!AQ11*100</f>
        <v>116.01149916442179</v>
      </c>
      <c r="E169" s="142">
        <f>'[2]df08-12'!BE11*100</f>
        <v>113.38123541211856</v>
      </c>
      <c r="F169" s="142">
        <f>'[2]df08-12'!BS11*100</f>
        <v>100.79939269435963</v>
      </c>
      <c r="G169" s="145">
        <f>'[2]df08-12'!CG11*100</f>
        <v>109.92302408016886</v>
      </c>
      <c r="H169" s="145">
        <f>'[2]df13-18-б'!AU11*100</f>
        <v>106.15428495953867</v>
      </c>
      <c r="I169" s="143">
        <f>'[2]df13-18-б'!BK11*100</f>
        <v>105.37040214962899</v>
      </c>
      <c r="J169" s="143">
        <f>'[2]df13-18-б'!CA11*100</f>
        <v>107.48702430431382</v>
      </c>
      <c r="K169" s="143">
        <f>'[2]df13-18-б'!CP11*100</f>
        <v>106.07574870398682</v>
      </c>
      <c r="L169" s="144">
        <f>'[2]df13-18-б'!DF11*100</f>
        <v>105.1031824180981</v>
      </c>
      <c r="AC169" s="4"/>
      <c r="AD169" s="4"/>
      <c r="AE169" s="4"/>
      <c r="AF169" s="4"/>
      <c r="AG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6.5" hidden="1" x14ac:dyDescent="0.15">
      <c r="A170" s="509" t="s">
        <v>14</v>
      </c>
      <c r="B170" s="510">
        <f>'[2]df04-07'!K12*100</f>
        <v>124.18395724892</v>
      </c>
      <c r="C170" s="510">
        <f>'[2]df08-12'!C12*100</f>
        <v>80.224545727681473</v>
      </c>
      <c r="D170" s="510">
        <f>'[2]df08-12'!AQ12*100</f>
        <v>117.44607669999516</v>
      </c>
      <c r="E170" s="510">
        <f>'[2]df08-12'!BE12*100</f>
        <v>131.72484418732176</v>
      </c>
      <c r="F170" s="510">
        <f>'[2]df08-12'!BS12*100</f>
        <v>120.9602615657255</v>
      </c>
      <c r="G170" s="510">
        <f>'[2]df08-12'!CG12*100</f>
        <v>105.83259429409924</v>
      </c>
      <c r="H170" s="510">
        <f>'[2]df13-18-б'!AU12*100</f>
        <v>105.1332507195842</v>
      </c>
      <c r="I170" s="511">
        <f>'[2]df13-18-б'!BK12*100</f>
        <v>109.41368983541506</v>
      </c>
      <c r="J170" s="511">
        <f>'[2]df13-18-б'!CA12*100</f>
        <v>102.07487180301857</v>
      </c>
      <c r="K170" s="511">
        <f>'[2]df13-18-б'!CP12*100</f>
        <v>102.76999529239343</v>
      </c>
      <c r="L170" s="512">
        <f>'[2]df13-18-б'!DF12*100</f>
        <v>101.27166187515174</v>
      </c>
      <c r="AC170" s="4"/>
      <c r="AD170" s="4"/>
      <c r="AE170" s="4"/>
      <c r="AF170" s="4"/>
      <c r="AG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34.5" hidden="1" x14ac:dyDescent="0.15">
      <c r="A171" s="513" t="s">
        <v>86</v>
      </c>
      <c r="B171" s="172">
        <f>'[2]df04-07'!K13*100</f>
        <v>125.43175346188764</v>
      </c>
      <c r="C171" s="172">
        <f>'[2]df08-12'!C13*100</f>
        <v>80.061946480751118</v>
      </c>
      <c r="D171" s="172">
        <f>'[2]df08-12'!AQ13*100</f>
        <v>118.33677048246381</v>
      </c>
      <c r="E171" s="172">
        <f>'[2]df08-12'!BE13*100</f>
        <v>132.80098425364434</v>
      </c>
      <c r="F171" s="172">
        <f>'[2]df08-12'!BS13*100</f>
        <v>123.66108392080632</v>
      </c>
      <c r="G171" s="172">
        <f>'[2]df08-12'!CG13*100</f>
        <v>105.87655451670959</v>
      </c>
      <c r="H171" s="172">
        <f>'[2]df13-18-б'!AU13*100</f>
        <v>106.03265573204041</v>
      </c>
      <c r="I171" s="173">
        <f>'[2]df13-18-б'!BK13*100</f>
        <v>109.03952172664309</v>
      </c>
      <c r="J171" s="173">
        <f>'[2]df13-18-б'!CA13*100</f>
        <v>98.051627440786092</v>
      </c>
      <c r="K171" s="173">
        <f>'[2]df13-18-б'!CP13*100</f>
        <v>101.55565824946694</v>
      </c>
      <c r="L171" s="174">
        <f>'[2]df13-18-б'!DF13*100</f>
        <v>100.73862703665925</v>
      </c>
      <c r="AC171" s="4"/>
      <c r="AD171" s="4"/>
      <c r="AE171" s="4"/>
      <c r="AF171" s="4"/>
      <c r="AG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33" hidden="1" x14ac:dyDescent="0.15">
      <c r="A172" s="514" t="s">
        <v>87</v>
      </c>
      <c r="B172" s="142" t="e">
        <f>[2]ИЦПМЭР!#REF!*100</f>
        <v>#REF!</v>
      </c>
      <c r="C172" s="142">
        <f>'[2]df08-12'!C14*100</f>
        <v>83.332444844090489</v>
      </c>
      <c r="D172" s="142">
        <f>'[2]df08-12'!AQ14*100</f>
        <v>115.65820409870385</v>
      </c>
      <c r="E172" s="142">
        <f>'[2]df08-12'!BE14*100</f>
        <v>130.40069079521444</v>
      </c>
      <c r="F172" s="142">
        <f>'[2]df08-12'!BS14*100</f>
        <v>127.14217901808034</v>
      </c>
      <c r="G172" s="142">
        <f>'[2]df08-12'!CG14*100</f>
        <v>107.18866193892282</v>
      </c>
      <c r="H172" s="142" t="e">
        <f>'[2]df08-12'!#REF!*100</f>
        <v>#REF!</v>
      </c>
      <c r="I172" s="190" t="e">
        <f>'[2]df08-12'!#REF!*100</f>
        <v>#REF!</v>
      </c>
      <c r="J172" s="190" t="e">
        <v>#REF!</v>
      </c>
      <c r="K172" s="190"/>
      <c r="L172" s="191"/>
      <c r="AC172" s="4"/>
      <c r="AD172" s="4"/>
      <c r="AE172" s="4"/>
      <c r="AF172" s="4"/>
      <c r="AG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33" hidden="1" x14ac:dyDescent="0.15">
      <c r="A173" s="515" t="s">
        <v>88</v>
      </c>
      <c r="B173" s="142">
        <f>'[2]df04-07'!K14*100</f>
        <v>124.09287408825898</v>
      </c>
      <c r="C173" s="142">
        <f>'[2]df08-12'!C14*100</f>
        <v>83.332444844090489</v>
      </c>
      <c r="D173" s="142">
        <f>'[2]df08-12'!AQ14*100</f>
        <v>115.65820409870385</v>
      </c>
      <c r="E173" s="142">
        <f>'[2]df08-12'!BE14*100</f>
        <v>130.40069079521444</v>
      </c>
      <c r="F173" s="142">
        <f>'[2]df08-12'!BS14*100</f>
        <v>127.14217901808034</v>
      </c>
      <c r="G173" s="142">
        <f>'[2]df08-12'!CG14*100</f>
        <v>107.18866193892282</v>
      </c>
      <c r="H173" s="142">
        <f>'[2]df13-18-б'!AU14*100</f>
        <v>108.97974045688525</v>
      </c>
      <c r="I173" s="190">
        <f>'[2]df13-18-б'!BK14*100</f>
        <v>108.9378411826309</v>
      </c>
      <c r="J173" s="190">
        <f>'[2]df13-18-б'!CA14*100</f>
        <v>97.37072222543712</v>
      </c>
      <c r="K173" s="190">
        <f>'[2]df13-18-б'!CP14*100</f>
        <v>100.89169760873082</v>
      </c>
      <c r="L173" s="191">
        <f>'[2]df13-18-б'!DF14*100</f>
        <v>99.748265014839859</v>
      </c>
      <c r="AC173" s="4"/>
      <c r="AD173" s="4"/>
      <c r="AE173" s="4"/>
      <c r="AF173" s="4"/>
      <c r="AG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6.5" hidden="1" x14ac:dyDescent="0.15">
      <c r="A174" s="515" t="s">
        <v>89</v>
      </c>
      <c r="B174" s="142">
        <f>'[2]df04-07'!K15*100</f>
        <v>123.74461886997028</v>
      </c>
      <c r="C174" s="142">
        <f>'[2]df08-12'!C15*100</f>
        <v>79.630337273159356</v>
      </c>
      <c r="D174" s="142">
        <f>'[2]df08-12'!AQ15*100</f>
        <v>122.52407293056878</v>
      </c>
      <c r="E174" s="142">
        <f>'[2]df08-12'!BE15*100</f>
        <v>133.10956085958944</v>
      </c>
      <c r="F174" s="142">
        <f>'[2]df08-12'!BS15*100</f>
        <v>120.28711914095665</v>
      </c>
      <c r="G174" s="142">
        <f>'[2]df08-12'!CG15*100</f>
        <v>100.77678666629272</v>
      </c>
      <c r="H174" s="142">
        <f>'[2]df13-18-б'!AU17*100</f>
        <v>109.65348338128904</v>
      </c>
      <c r="I174" s="190">
        <f>'[2]df13-18-б'!BK17*100</f>
        <v>109.89529488901724</v>
      </c>
      <c r="J174" s="190">
        <f>'[2]df13-18-б'!CA17*100</f>
        <v>94.435184660570457</v>
      </c>
      <c r="K174" s="190">
        <f>'[2]df13-18-б'!CP17*100</f>
        <v>101.26870707597311</v>
      </c>
      <c r="L174" s="191">
        <f>'[2]df13-18-б'!DF17*100</f>
        <v>99.327239624960697</v>
      </c>
      <c r="AC174" s="4"/>
      <c r="AD174" s="4"/>
      <c r="AE174" s="4"/>
      <c r="AF174" s="4"/>
      <c r="AG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28.15" hidden="1" customHeight="1" x14ac:dyDescent="0.15">
      <c r="A175" s="515" t="s">
        <v>24</v>
      </c>
      <c r="B175" s="142">
        <f>'[2]df04-07'!K20*100</f>
        <v>169.87226485603057</v>
      </c>
      <c r="C175" s="142">
        <f>'[2]df08-12'!C20*100</f>
        <v>74.464918327786464</v>
      </c>
      <c r="D175" s="142">
        <f>'[2]df08-12'!AQ20*100</f>
        <v>134.47094374229394</v>
      </c>
      <c r="E175" s="142">
        <f>'[2]df08-12'!BE20*100</f>
        <v>137.5877086146173</v>
      </c>
      <c r="F175" s="142">
        <f>'[2]df08-12'!BS20*100</f>
        <v>92.514667466412305</v>
      </c>
      <c r="G175" s="142">
        <f>'[2]df08-12'!CG20*100</f>
        <v>90.008485974538658</v>
      </c>
      <c r="H175" s="142">
        <f>'[2]df13-18-б'!AU23*100</f>
        <v>99.368921726583153</v>
      </c>
      <c r="I175" s="190">
        <f>'[2]df13-18-б'!BK23*100</f>
        <v>115.90844386135117</v>
      </c>
      <c r="J175" s="190">
        <f>'[2]df13-18-б'!CA23*100</f>
        <v>102.819739223038</v>
      </c>
      <c r="K175" s="190">
        <f>'[2]df13-18-б'!CP23*100</f>
        <v>106.65502858545324</v>
      </c>
      <c r="L175" s="191">
        <f>'[2]df13-18-б'!DF23*100</f>
        <v>112.19886330719243</v>
      </c>
      <c r="AC175" s="4"/>
      <c r="AD175" s="4"/>
      <c r="AE175" s="4"/>
      <c r="AF175" s="4"/>
      <c r="AG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6.5" hidden="1" x14ac:dyDescent="0.15">
      <c r="A176" s="516" t="s">
        <v>90</v>
      </c>
      <c r="B176" s="517">
        <f>'[2]уг-маз'!AL18</f>
        <v>130.5830159730159</v>
      </c>
      <c r="C176" s="517">
        <f>'[2]уг-маз'!AZ18</f>
        <v>103.02640044548102</v>
      </c>
      <c r="D176" s="517">
        <f>'[2]уг-маз'!BN18</f>
        <v>105.82852955478366</v>
      </c>
      <c r="E176" s="517">
        <f>'[2]уг-маз'!CB18</f>
        <v>131.09600151235102</v>
      </c>
      <c r="F176" s="517">
        <f>'[2]уг-маз'!CP18</f>
        <v>110.59122989564978</v>
      </c>
      <c r="G176" s="517">
        <f>'[2]уг-маз'!DD18</f>
        <v>106.64752246267371</v>
      </c>
      <c r="H176" s="517">
        <f>'[2]уг-маз'!DR18</f>
        <v>104.46545034838184</v>
      </c>
      <c r="I176" s="518">
        <f>'[2]уг-маз'!EF18</f>
        <v>100.19288522668894</v>
      </c>
      <c r="J176" s="518">
        <f>'[2]уг-маз'!ET18</f>
        <v>100.3444212477328</v>
      </c>
      <c r="K176" s="518">
        <f>'[2]уг-маз'!FH18</f>
        <v>106.90436550456933</v>
      </c>
      <c r="L176" s="519">
        <f>'[2]уг-маз'!FV18</f>
        <v>104.23414490951536</v>
      </c>
      <c r="AC176" s="4"/>
      <c r="AD176" s="4"/>
      <c r="AE176" s="4"/>
      <c r="AF176" s="4"/>
      <c r="AG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6.5" hidden="1" x14ac:dyDescent="0.15">
      <c r="A177" s="515" t="s">
        <v>91</v>
      </c>
      <c r="B177" s="142">
        <f>'[2]df04-07'!K19*100</f>
        <v>114.47926813900263</v>
      </c>
      <c r="C177" s="142">
        <f>'[2]df08-12'!C19*100</f>
        <v>118.0093686772758</v>
      </c>
      <c r="D177" s="142">
        <f>'[2]df08-12'!AQ19*100</f>
        <v>94.709660617953205</v>
      </c>
      <c r="E177" s="142"/>
      <c r="F177" s="142"/>
      <c r="G177" s="142"/>
      <c r="H177" s="142"/>
      <c r="I177" s="190"/>
      <c r="J177" s="190"/>
      <c r="K177" s="190"/>
      <c r="L177" s="191"/>
      <c r="AC177" s="4"/>
      <c r="AD177" s="4"/>
      <c r="AE177" s="4"/>
      <c r="AF177" s="4"/>
      <c r="AG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7.25" hidden="1" x14ac:dyDescent="0.15">
      <c r="A178" s="513" t="s">
        <v>92</v>
      </c>
      <c r="B178" s="172">
        <f>'[2]df04-07'!K22*100</f>
        <v>112.77045159725709</v>
      </c>
      <c r="C178" s="172">
        <f>'[2]df08-12'!C22*100</f>
        <v>87.64501411392817</v>
      </c>
      <c r="D178" s="172">
        <f>'[2]df08-12'!AQ22*100</f>
        <v>126.65662924347004</v>
      </c>
      <c r="E178" s="172">
        <f>'[2]df08-12'!BE22*100</f>
        <v>122.25402909984784</v>
      </c>
      <c r="F178" s="172">
        <f>'[2]df08-12'!BS22*100</f>
        <v>101.20507360552709</v>
      </c>
      <c r="G178" s="172">
        <f>'[2]df08-12'!CG22*100</f>
        <v>101.81352089850621</v>
      </c>
      <c r="H178" s="172">
        <f>'[2]df13-18-б'!AU25*100</f>
        <v>98.884531350488587</v>
      </c>
      <c r="I178" s="173">
        <f>'[2]df13-18-б'!BK25*100</f>
        <v>119.83429054460413</v>
      </c>
      <c r="J178" s="173">
        <f>'[2]df13-18-б'!CA25*100</f>
        <v>110.13573962857836</v>
      </c>
      <c r="K178" s="173">
        <f>'[2]df13-18-б'!CP25*100</f>
        <v>108.59255622540131</v>
      </c>
      <c r="L178" s="174">
        <f>'[2]df13-18-б'!DF25*100</f>
        <v>104.60902831095751</v>
      </c>
      <c r="AC178" s="4"/>
      <c r="AD178" s="4"/>
      <c r="AE178" s="4"/>
      <c r="AF178" s="4"/>
      <c r="AG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20.45" hidden="1" customHeight="1" x14ac:dyDescent="0.15">
      <c r="A179" s="515" t="s">
        <v>93</v>
      </c>
      <c r="B179" s="142">
        <f>'[2]df04-07'!K23*100</f>
        <v>109.35624030727405</v>
      </c>
      <c r="C179" s="142">
        <f>'[2]df08-12'!C23*100</f>
        <v>81.102256032874322</v>
      </c>
      <c r="D179" s="142">
        <f>'[2]df08-12'!AQ23*100</f>
        <v>145.09301315440362</v>
      </c>
      <c r="E179" s="142">
        <f>'[2]df08-12'!BE23*100</f>
        <v>129.98487693423803</v>
      </c>
      <c r="F179" s="142">
        <f>'[2]df08-12'!BS23*100</f>
        <v>96.96589826259131</v>
      </c>
      <c r="G179" s="142">
        <f>'[2]df08-12'!CG23*100</f>
        <v>97.30799338210366</v>
      </c>
      <c r="H179" s="142">
        <f>'[2]df13-18-б'!AU26*100</f>
        <v>98.502124175865319</v>
      </c>
      <c r="I179" s="190">
        <f>'[2]df13-18-б'!BK26*100</f>
        <v>122.08425236273519</v>
      </c>
      <c r="J179" s="190">
        <f>'[2]df13-18-б'!CA26*100</f>
        <v>109.50510389557522</v>
      </c>
      <c r="K179" s="190">
        <f>'[2]df13-18-б'!CP26*100</f>
        <v>110.4930235665061</v>
      </c>
      <c r="L179" s="191">
        <f>'[2]df13-18-б'!DF26*100</f>
        <v>104.49495978465657</v>
      </c>
      <c r="AC179" s="4"/>
      <c r="AD179" s="4"/>
      <c r="AE179" s="4"/>
      <c r="AF179" s="4"/>
      <c r="AG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22.15" hidden="1" customHeight="1" x14ac:dyDescent="0.15">
      <c r="A180" s="515" t="s">
        <v>94</v>
      </c>
      <c r="B180" s="142">
        <f>'[2]df04-07'!K24*100</f>
        <v>117.945237798926</v>
      </c>
      <c r="C180" s="142">
        <f>'[2]df08-12'!C24*100</f>
        <v>101.98135076868786</v>
      </c>
      <c r="D180" s="142">
        <f>'[2]df08-12'!AQ24*100</f>
        <v>101.72770570375607</v>
      </c>
      <c r="E180" s="142">
        <f>'[2]df08-12'!BE24*100</f>
        <v>106.14551080149481</v>
      </c>
      <c r="F180" s="142">
        <f>'[2]df08-12'!BS24*100</f>
        <v>109.98976120206945</v>
      </c>
      <c r="G180" s="142">
        <f>'[2]df08-12'!CG24*100</f>
        <v>109.34145558426455</v>
      </c>
      <c r="H180" s="142">
        <f>'[2]df13-18-б'!AU27*100</f>
        <v>100.16214866675976</v>
      </c>
      <c r="I180" s="190">
        <f>'[2]df13-18-б'!BK27*100</f>
        <v>114.07157217874853</v>
      </c>
      <c r="J180" s="190">
        <f>'[2]df13-18-б'!CA27*100</f>
        <v>109.24434645846146</v>
      </c>
      <c r="K180" s="190">
        <f>'[2]df13-18-б'!CP27*100</f>
        <v>104.61787670458452</v>
      </c>
      <c r="L180" s="191">
        <f>'[2]df13-18-б'!DF27*100</f>
        <v>104.83238076038973</v>
      </c>
      <c r="AC180" s="4"/>
      <c r="AD180" s="4"/>
      <c r="AE180" s="4"/>
      <c r="AF180" s="4"/>
      <c r="AG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6.5" hidden="1" x14ac:dyDescent="0.15">
      <c r="A181" s="509" t="s">
        <v>95</v>
      </c>
      <c r="B181" s="510">
        <f>'[2]df04-07'!K25*100</f>
        <v>121.54412409666631</v>
      </c>
      <c r="C181" s="510">
        <f>'[2]df08-12'!C25*100</f>
        <v>97.647081358109261</v>
      </c>
      <c r="D181" s="510">
        <f>'[2]df08-12'!AQ25*100</f>
        <v>112.26119401435055</v>
      </c>
      <c r="E181" s="510">
        <f>'[2]df08-12'!BE25*100</f>
        <v>115.27254889603084</v>
      </c>
      <c r="F181" s="510">
        <f>'[2]df08-12'!BS25*100</f>
        <v>103.56859217357078</v>
      </c>
      <c r="G181" s="510">
        <f>'[2]df08-12'!CG25*100</f>
        <v>101.89251211000095</v>
      </c>
      <c r="H181" s="510">
        <f>'[2]df13-18-б'!AU28*100</f>
        <v>106.09424361967044</v>
      </c>
      <c r="I181" s="511">
        <f>'[2]df13-18-б'!BK28*100</f>
        <v>114.11822415918364</v>
      </c>
      <c r="J181" s="511">
        <f>'[2]df13-18-б'!CA28*100</f>
        <v>103.70183409955649</v>
      </c>
      <c r="K181" s="511">
        <f>'[2]df13-18-б'!CP28*100</f>
        <v>103.82725590791524</v>
      </c>
      <c r="L181" s="512">
        <f>'[2]df13-18-б'!DF28*100</f>
        <v>103.41631488570503</v>
      </c>
      <c r="AC181" s="4"/>
      <c r="AD181" s="4"/>
      <c r="AE181" s="4"/>
      <c r="AF181" s="4"/>
      <c r="AG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22.15" hidden="1" customHeight="1" x14ac:dyDescent="0.15">
      <c r="A182" s="515" t="s">
        <v>96</v>
      </c>
      <c r="B182" s="142">
        <f>'[2]df04-07'!K16*100</f>
        <v>131.46944595352798</v>
      </c>
      <c r="C182" s="142">
        <f>'[2]df08-12'!C16*100</f>
        <v>83.53743687745775</v>
      </c>
      <c r="D182" s="142">
        <f>'[2]df08-12'!AQ16*100</f>
        <v>114.79977725721247</v>
      </c>
      <c r="E182" s="142">
        <f>'[2]df08-12'!BE16*100</f>
        <v>128.83135638996805</v>
      </c>
      <c r="F182" s="142">
        <f>'[2]df08-12'!BS16*100</f>
        <v>109.28155462309648</v>
      </c>
      <c r="G182" s="142">
        <f>'[2]df08-12'!CG16*100</f>
        <v>104.4815789851304</v>
      </c>
      <c r="H182" s="142">
        <f>'[2]df13-18-б'!AU18*100</f>
        <v>109.93632338643306</v>
      </c>
      <c r="I182" s="190">
        <f>'[2]df13-18-б'!BK18*100</f>
        <v>104.27467337154238</v>
      </c>
      <c r="J182" s="190">
        <f>'[2]df13-18-б'!CA18*100</f>
        <v>96.003314132404299</v>
      </c>
      <c r="K182" s="190">
        <f>'[2]df13-18-б'!CP18*100</f>
        <v>99.883899658824845</v>
      </c>
      <c r="L182" s="191">
        <f>'[2]df13-18-б'!DF18*100</f>
        <v>99.884608568696294</v>
      </c>
      <c r="AC182" s="4"/>
      <c r="AD182" s="4"/>
      <c r="AE182" s="4"/>
      <c r="AF182" s="4"/>
      <c r="AG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33" hidden="1" customHeight="1" x14ac:dyDescent="0.15">
      <c r="A183" s="520" t="s">
        <v>97</v>
      </c>
      <c r="B183" s="142">
        <f>'[2]df04-07'!K26*100</f>
        <v>121.8783123037324</v>
      </c>
      <c r="C183" s="142">
        <f>'[2]df08-12'!C26*100</f>
        <v>89.277843365708804</v>
      </c>
      <c r="D183" s="142">
        <f>'[2]df08-12'!AQ26*100</f>
        <v>123.34675549516427</v>
      </c>
      <c r="E183" s="142">
        <f>'[2]df08-12'!BE26*100</f>
        <v>113.06398341493711</v>
      </c>
      <c r="F183" s="142">
        <f>'[2]df08-12'!BS26*100</f>
        <v>96.357842731135321</v>
      </c>
      <c r="G183" s="142">
        <f>'[2]df08-12'!CG26*100</f>
        <v>95.423082502487205</v>
      </c>
      <c r="H183" s="142">
        <f>'[2]df13-18-б'!AU29*100</f>
        <v>105.07287930508771</v>
      </c>
      <c r="I183" s="190">
        <f>'[2]df13-18-б'!BK29*100</f>
        <v>127.66059994331704</v>
      </c>
      <c r="J183" s="190">
        <f>'[2]df13-18-б'!CA29*100</f>
        <v>103.89715210616643</v>
      </c>
      <c r="K183" s="190">
        <f>'[2]df13-18-б'!CP29*100</f>
        <v>105.26338188444267</v>
      </c>
      <c r="L183" s="191">
        <f>'[2]df13-18-б'!DF29*100</f>
        <v>104.71195109763916</v>
      </c>
      <c r="AC183" s="4"/>
      <c r="AD183" s="4"/>
      <c r="AE183" s="4"/>
      <c r="AF183" s="4"/>
      <c r="AG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33" hidden="1" x14ac:dyDescent="0.15">
      <c r="A184" s="508" t="s">
        <v>98</v>
      </c>
      <c r="B184" s="142">
        <f>'[2]df04-07'!K28*100</f>
        <v>132.75904769525582</v>
      </c>
      <c r="C184" s="142">
        <f>'[2]df08-12'!C28*100</f>
        <v>81.517112606835511</v>
      </c>
      <c r="D184" s="142">
        <f>'[2]df08-12'!AQ28*100</f>
        <v>118.52033515793474</v>
      </c>
      <c r="E184" s="142">
        <f>'[2]df08-12'!BE28*100</f>
        <v>115.17334034868925</v>
      </c>
      <c r="F184" s="142">
        <f>'[2]df08-12'!BS28*100</f>
        <v>98.24781984791035</v>
      </c>
      <c r="G184" s="142">
        <f>'[2]df08-12'!CG28*100</f>
        <v>94.844752458794815</v>
      </c>
      <c r="H184" s="142">
        <f>'[2]df13-18-б'!AU31*100</f>
        <v>104.43472777658636</v>
      </c>
      <c r="I184" s="190">
        <f>'[2]df13-18-б'!BK31*100</f>
        <v>119.95745061929813</v>
      </c>
      <c r="J184" s="190">
        <f>'[2]df13-18-б'!CA31*100</f>
        <v>100.76697102586336</v>
      </c>
      <c r="K184" s="190">
        <f>'[2]df13-18-б'!CP31*100</f>
        <v>105.11344515478555</v>
      </c>
      <c r="L184" s="191">
        <f>'[2]df13-18-б'!DF31*100</f>
        <v>104.75018179768472</v>
      </c>
      <c r="AC184" s="4"/>
      <c r="AD184" s="4"/>
      <c r="AE184" s="4"/>
      <c r="AF184" s="4"/>
      <c r="AG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23.45" hidden="1" customHeight="1" x14ac:dyDescent="0.15">
      <c r="A185" s="521" t="s">
        <v>99</v>
      </c>
      <c r="B185" s="214">
        <f>'[2]df04-07'!K33*100</f>
        <v>101.17959678570109</v>
      </c>
      <c r="C185" s="214">
        <f>'[2]df08-12'!C33*100</f>
        <v>106.2702685026121</v>
      </c>
      <c r="D185" s="214">
        <f>'[2]df08-12'!AQ33*100</f>
        <v>136.2058930632229</v>
      </c>
      <c r="E185" s="214">
        <f>'[2]df08-12'!BE33*100</f>
        <v>112.86176468188502</v>
      </c>
      <c r="F185" s="214">
        <f>'[2]df08-12'!BS33*100</f>
        <v>92.660159003216577</v>
      </c>
      <c r="G185" s="214">
        <f>'[2]df08-12'!CG33*100</f>
        <v>95.384112348599785</v>
      </c>
      <c r="H185" s="214">
        <f>'[2]df13-18-б'!AU36*100</f>
        <v>109.05003704736774</v>
      </c>
      <c r="I185" s="192">
        <f>'[2]df13-18-б'!BK36*100</f>
        <v>154.40046573074403</v>
      </c>
      <c r="J185" s="192">
        <f>'[2]df13-18-б'!CA36*100</f>
        <v>112.78971626573491</v>
      </c>
      <c r="K185" s="192">
        <f>'[2]df13-18-б'!CP36*100</f>
        <v>105.4264732006807</v>
      </c>
      <c r="L185" s="215">
        <f>'[2]df13-18-б'!DF36*100</f>
        <v>103.95521639625333</v>
      </c>
      <c r="AC185" s="4"/>
      <c r="AD185" s="4"/>
      <c r="AE185" s="4"/>
      <c r="AF185" s="4"/>
      <c r="AG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25.15" hidden="1" customHeight="1" x14ac:dyDescent="0.15">
      <c r="A186" s="508" t="s">
        <v>100</v>
      </c>
      <c r="B186" s="142">
        <f>'[2]df04-07'!K34*100</f>
        <v>118.34656053269343</v>
      </c>
      <c r="C186" s="142">
        <f>'[2]df08-12'!C34*100</f>
        <v>102.8647604303397</v>
      </c>
      <c r="D186" s="142">
        <f>'[2]df08-12'!AQ34*100</f>
        <v>110.65518232617053</v>
      </c>
      <c r="E186" s="142">
        <f>'[2]df08-12'!BE34*100</f>
        <v>108.81715612500456</v>
      </c>
      <c r="F186" s="142">
        <f>'[2]df08-12'!BS34*100</f>
        <v>101.31768596490107</v>
      </c>
      <c r="G186" s="142">
        <f>'[2]df08-12'!CG34*100</f>
        <v>100.33585359481376</v>
      </c>
      <c r="H186" s="142">
        <f>'[2]df13-18-б'!AU37*100</f>
        <v>101.9038551278103</v>
      </c>
      <c r="I186" s="190">
        <f>'[2]df13-18-б'!BK37*100</f>
        <v>112.7308814334188</v>
      </c>
      <c r="J186" s="190">
        <f>'[2]df13-18-б'!CA37*100</f>
        <v>100.99719545835066</v>
      </c>
      <c r="K186" s="190">
        <f>'[2]df13-18-б'!CP37*100</f>
        <v>104.97173418213876</v>
      </c>
      <c r="L186" s="191">
        <f>'[2]df13-18-б'!DF37*100</f>
        <v>105.73301873313123</v>
      </c>
      <c r="AC186" s="4"/>
      <c r="AD186" s="4"/>
      <c r="AE186" s="4"/>
      <c r="AF186" s="4"/>
      <c r="AG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33" hidden="1" x14ac:dyDescent="0.15">
      <c r="A187" s="522" t="s">
        <v>101</v>
      </c>
      <c r="B187" s="142">
        <f>'[2]df04-07'!K35*100</f>
        <v>124.07662223732869</v>
      </c>
      <c r="C187" s="142">
        <f>'[2]df08-12'!C35*100</f>
        <v>92.687847272805243</v>
      </c>
      <c r="D187" s="142">
        <f>'[2]df08-12'!AQ35*100</f>
        <v>113.57613261397152</v>
      </c>
      <c r="E187" s="142">
        <f>'[2]df08-12'!BE35*100</f>
        <v>119.18313453605724</v>
      </c>
      <c r="F187" s="142">
        <f>'[2]df08-12'!BS35*100</f>
        <v>104.1575668174759</v>
      </c>
      <c r="G187" s="142">
        <f>'[2]df08-12'!CG35*100</f>
        <v>101.33312539631399</v>
      </c>
      <c r="H187" s="142">
        <f>'[2]df13-18-б'!AU38*100</f>
        <v>105.69071056350813</v>
      </c>
      <c r="I187" s="190">
        <f>'[2]df13-18-б'!BK38*100</f>
        <v>117.33623846175027</v>
      </c>
      <c r="J187" s="190">
        <f>'[2]df13-18-б'!CA38*100</f>
        <v>106.65455898609591</v>
      </c>
      <c r="K187" s="190">
        <f>'[2]df13-18-б'!CP38*100</f>
        <v>102.53000613774481</v>
      </c>
      <c r="L187" s="191">
        <f>'[2]df13-18-б'!DF38*100</f>
        <v>102.93006014228312</v>
      </c>
      <c r="AC187" s="4"/>
      <c r="AD187" s="4"/>
      <c r="AE187" s="4"/>
      <c r="AF187" s="4"/>
      <c r="AG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66" hidden="1" x14ac:dyDescent="0.15">
      <c r="A188" s="522" t="s">
        <v>102</v>
      </c>
      <c r="B188" s="142">
        <f>'[2]df04-07'!K39*100</f>
        <v>114.73298006807566</v>
      </c>
      <c r="C188" s="142">
        <f>'[2]df08-12'!C39*100</f>
        <v>105.1867865466735</v>
      </c>
      <c r="D188" s="142">
        <f>'[2]df08-12'!AQ39*100</f>
        <v>106.3042761272541</v>
      </c>
      <c r="E188" s="142">
        <f>'[2]df08-12'!BE39*100</f>
        <v>109.0239890085446</v>
      </c>
      <c r="F188" s="142">
        <f>'[2]df08-12'!BS39*100</f>
        <v>104.05079131772452</v>
      </c>
      <c r="G188" s="142">
        <f>'[2]df08-12'!CG39*100</f>
        <v>101.67391576580836</v>
      </c>
      <c r="H188" s="142">
        <f>'[2]df13-18-б'!AU42*100</f>
        <v>103.62613530947822</v>
      </c>
      <c r="I188" s="190">
        <f>'[2]df13-18-б'!BK42*100</f>
        <v>113.8417156228906</v>
      </c>
      <c r="J188" s="190">
        <f>'[2]df13-18-б'!CA42*100</f>
        <v>108.95491835539744</v>
      </c>
      <c r="K188" s="190">
        <f>'[2]df13-18-б'!CP42*100</f>
        <v>105.44645584937939</v>
      </c>
      <c r="L188" s="191">
        <f>'[2]df13-18-б'!DF42*100</f>
        <v>104.79921062253767</v>
      </c>
      <c r="AC188" s="4"/>
      <c r="AD188" s="4"/>
      <c r="AE188" s="4"/>
      <c r="AF188" s="4"/>
      <c r="AG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33" hidden="1" x14ac:dyDescent="0.15">
      <c r="A189" s="508" t="s">
        <v>103</v>
      </c>
      <c r="B189" s="142"/>
      <c r="C189" s="142"/>
      <c r="D189" s="142"/>
      <c r="E189" s="142"/>
      <c r="F189" s="142"/>
      <c r="G189" s="142"/>
      <c r="H189" s="142"/>
      <c r="I189" s="190"/>
      <c r="J189" s="190"/>
      <c r="K189" s="190"/>
      <c r="L189" s="191"/>
      <c r="AC189" s="4"/>
      <c r="AD189" s="4"/>
      <c r="AE189" s="4"/>
      <c r="AF189" s="4"/>
      <c r="AG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6.5" hidden="1" x14ac:dyDescent="0.15">
      <c r="A190" s="515" t="s">
        <v>104</v>
      </c>
      <c r="B190" s="142"/>
      <c r="C190" s="142"/>
      <c r="D190" s="142"/>
      <c r="E190" s="142"/>
      <c r="F190" s="142"/>
      <c r="G190" s="142"/>
      <c r="H190" s="142"/>
      <c r="I190" s="190"/>
      <c r="J190" s="190"/>
      <c r="K190" s="190"/>
      <c r="L190" s="191"/>
      <c r="AC190" s="4"/>
      <c r="AD190" s="4"/>
      <c r="AE190" s="4"/>
      <c r="AF190" s="4"/>
      <c r="AG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33" hidden="1" x14ac:dyDescent="0.15">
      <c r="A191" s="520" t="s">
        <v>105</v>
      </c>
      <c r="B191" s="142">
        <f>'[2]df04-07'!K46*100</f>
        <v>117.13491634007151</v>
      </c>
      <c r="C191" s="142">
        <f>'[2]df08-12'!C46*100</f>
        <v>95.848750944653801</v>
      </c>
      <c r="D191" s="142">
        <f>'[2]df08-12'!AQ46*100</f>
        <v>101.84995884669317</v>
      </c>
      <c r="E191" s="142">
        <f>'[2]df08-12'!BE46*100</f>
        <v>111.30090829646477</v>
      </c>
      <c r="F191" s="142">
        <f>'[2]df08-12'!BS46*100</f>
        <v>104.05491863237373</v>
      </c>
      <c r="G191" s="142">
        <f>'[2]df08-12'!CG46*100</f>
        <v>103.57116279906585</v>
      </c>
      <c r="H191" s="142">
        <f>'[2]df13-18-б'!AU49*100</f>
        <v>102.6905604709054</v>
      </c>
      <c r="I191" s="190">
        <f>'[2]df13-18-б'!BK49*100</f>
        <v>109.34828622231882</v>
      </c>
      <c r="J191" s="190">
        <f>'[2]df13-18-б'!CA49*100</f>
        <v>104.23553425715946</v>
      </c>
      <c r="K191" s="190">
        <f>'[2]df13-18-б'!CP49*100</f>
        <v>105.30426658702127</v>
      </c>
      <c r="L191" s="191">
        <f>'[2]df13-18-б'!DF49*100</f>
        <v>104.90596522518736</v>
      </c>
      <c r="AC191" s="4"/>
      <c r="AD191" s="4"/>
      <c r="AE191" s="4"/>
      <c r="AF191" s="4"/>
      <c r="AG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33" hidden="1" x14ac:dyDescent="0.15">
      <c r="A192" s="515" t="s">
        <v>39</v>
      </c>
      <c r="B192" s="142">
        <f>'[2]df04-07'!K47*100-0.1</f>
        <v>107.66164048954553</v>
      </c>
      <c r="C192" s="142">
        <f>'[2]df08-12'!C47*100</f>
        <v>99.203607491476674</v>
      </c>
      <c r="D192" s="142">
        <f>'[2]df08-12'!AQ47*100</f>
        <v>113.7930350958668</v>
      </c>
      <c r="E192" s="142">
        <f>'[2]df08-12'!BE47*100</f>
        <v>115.03546941953377</v>
      </c>
      <c r="F192" s="142">
        <f>'[2]df08-12'!BS47*100</f>
        <v>97.985093523149729</v>
      </c>
      <c r="G192" s="142">
        <f>'[2]df08-12'!CG47*100</f>
        <v>101.35467987284048</v>
      </c>
      <c r="H192" s="142">
        <f>'[2]df13-18-б'!AU50*100</f>
        <v>100.83080204669574</v>
      </c>
      <c r="I192" s="190">
        <f>'[2]df13-18-б'!BK50*100</f>
        <v>122.80340168139465</v>
      </c>
      <c r="J192" s="190">
        <f>'[2]df13-18-б'!CA50*100</f>
        <v>115.32821879409856</v>
      </c>
      <c r="K192" s="190">
        <f>'[2]df13-18-б'!CP50*100</f>
        <v>104.8599234615051</v>
      </c>
      <c r="L192" s="191">
        <f>'[2]df13-18-б'!DF50*100</f>
        <v>104.31106678903681</v>
      </c>
      <c r="AC192" s="4"/>
      <c r="AD192" s="4"/>
      <c r="AE192" s="4"/>
      <c r="AF192" s="4"/>
      <c r="AG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33" hidden="1" customHeight="1" x14ac:dyDescent="0.15">
      <c r="A193" s="522" t="s">
        <v>106</v>
      </c>
      <c r="B193" s="142">
        <f>'[2]df04-07'!K49*100</f>
        <v>122.20282828446025</v>
      </c>
      <c r="C193" s="142">
        <f>'[2]df13-18-б'!JM52*100</f>
        <v>101.98268845054028</v>
      </c>
      <c r="D193" s="142">
        <f>'[2]df13-18-б'!JN52*100</f>
        <v>104.66997053785813</v>
      </c>
      <c r="E193" s="142">
        <f>'[2]df08-12'!BE49*100</f>
        <v>111.6406534547862</v>
      </c>
      <c r="F193" s="142">
        <f>'[2]df08-12'!BS49*100</f>
        <v>108.81693865349922</v>
      </c>
      <c r="G193" s="142">
        <f>'[2]df08-12'!CG49*100</f>
        <v>103.21170036951655</v>
      </c>
      <c r="H193" s="142">
        <f>'[2]df13-18-б'!AU52*100</f>
        <v>101.10987068990904</v>
      </c>
      <c r="I193" s="190">
        <f>'[2]df13-18-б'!BK52*100</f>
        <v>104.75426480882855</v>
      </c>
      <c r="J193" s="190">
        <f>'[2]df13-18-б'!CA52*100</f>
        <v>102.72723411547209</v>
      </c>
      <c r="K193" s="190">
        <f>'[2]df13-18-б'!CP52*100</f>
        <v>104.69131977364854</v>
      </c>
      <c r="L193" s="191">
        <f>'[2]df13-18-б'!DF52*100</f>
        <v>105.59072081246109</v>
      </c>
      <c r="AC193" s="4"/>
      <c r="AD193" s="4"/>
      <c r="AE193" s="4"/>
      <c r="AF193" s="4"/>
      <c r="AG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28.15" hidden="1" customHeight="1" x14ac:dyDescent="0.15">
      <c r="A194" s="522" t="s">
        <v>107</v>
      </c>
      <c r="B194" s="142">
        <f>'[2]df04-07'!K50*100</f>
        <v>110.67528890624607</v>
      </c>
      <c r="C194" s="142">
        <f>'[2]df08-12'!C50*100</f>
        <v>107.9645228811349</v>
      </c>
      <c r="D194" s="142">
        <f>'[2]df08-12'!AQ50*100</f>
        <v>106.04828085474185</v>
      </c>
      <c r="E194" s="142">
        <f>'[2]df08-12'!BE50*100</f>
        <v>118.34971843511217</v>
      </c>
      <c r="F194" s="142">
        <f>'[2]df08-12'!BS50*100</f>
        <v>102.34602347313999</v>
      </c>
      <c r="G194" s="142">
        <f>'[2]df08-12'!CG50*100</f>
        <v>104.17610561721243</v>
      </c>
      <c r="H194" s="142">
        <f>'[2]df13-18-б'!AU53*100</f>
        <v>103.34647151263441</v>
      </c>
      <c r="I194" s="190">
        <f>'[2]df13-18-б'!BK53*100</f>
        <v>114.51664217623177</v>
      </c>
      <c r="J194" s="190">
        <f>'[2]df13-18-б'!CA53*100</f>
        <v>110.21518198030267</v>
      </c>
      <c r="K194" s="190">
        <f>'[2]df13-18-б'!CP53*100</f>
        <v>104.39610611489871</v>
      </c>
      <c r="L194" s="191">
        <f>'[2]df13-18-б'!DF53*100</f>
        <v>104.20659331161363</v>
      </c>
      <c r="AC194" s="4"/>
      <c r="AD194" s="4"/>
      <c r="AE194" s="4"/>
      <c r="AF194" s="4"/>
      <c r="AG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33.6" hidden="1" customHeight="1" x14ac:dyDescent="0.15">
      <c r="A195" s="522" t="s">
        <v>108</v>
      </c>
      <c r="B195" s="142">
        <f>'[2]df04-07'!K53*100</f>
        <v>122.06948660871943</v>
      </c>
      <c r="C195" s="142">
        <f>'[2]df08-12'!C53*100</f>
        <v>107.24754561887322</v>
      </c>
      <c r="D195" s="142">
        <f>'[2]df08-12'!AQ53*100</f>
        <v>107.08980110525725</v>
      </c>
      <c r="E195" s="142">
        <f>'[2]df08-12'!BE53*100</f>
        <v>111.72029301558976</v>
      </c>
      <c r="F195" s="142">
        <f>'[2]df08-12'!BS53*100</f>
        <v>102.61128680987557</v>
      </c>
      <c r="G195" s="142">
        <f>'[2]df08-12'!CG53*100</f>
        <v>105.77045384729229</v>
      </c>
      <c r="H195" s="142">
        <f>'[2]df13-18-б'!AU56*100</f>
        <v>108.42832026352124</v>
      </c>
      <c r="I195" s="190">
        <f>'[2]df13-18-б'!BK56*100</f>
        <v>118.57214265562665</v>
      </c>
      <c r="J195" s="190">
        <f>'[2]df13-18-б'!CA56*100</f>
        <v>106.5034569401834</v>
      </c>
      <c r="K195" s="190">
        <f>'[2]df13-18-б'!CP56*100</f>
        <v>105.56530249848312</v>
      </c>
      <c r="L195" s="191">
        <f>'[2]df13-18-б'!DF56*100</f>
        <v>104.93214569936602</v>
      </c>
      <c r="AC195" s="4"/>
      <c r="AD195" s="4"/>
      <c r="AE195" s="4"/>
      <c r="AF195" s="4"/>
      <c r="AG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6.5" hidden="1" x14ac:dyDescent="0.15">
      <c r="A196" s="523" t="s">
        <v>109</v>
      </c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AC196" s="4"/>
      <c r="AD196" s="4"/>
      <c r="AE196" s="4"/>
      <c r="AF196" s="4"/>
      <c r="AG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ht="23.45" hidden="1" customHeight="1" thickBot="1" x14ac:dyDescent="0.2">
      <c r="A197" s="524" t="s">
        <v>113</v>
      </c>
      <c r="B197" s="525">
        <v>122.02709376687066</v>
      </c>
      <c r="C197" s="525">
        <v>94.935129032819134</v>
      </c>
      <c r="D197" s="525">
        <f>'[2]df08-12'!AQ63*100</f>
        <v>112.23605505514274</v>
      </c>
      <c r="E197" s="525">
        <f>'[2]df08-12'!BE63*100</f>
        <v>117.75429280413501</v>
      </c>
      <c r="F197" s="525">
        <f>'[2]df08-12'!BS63*100</f>
        <v>106.81991916756451</v>
      </c>
      <c r="G197" s="525">
        <f>'[2]df08-12'!CG63*100</f>
        <v>103.28567654130619</v>
      </c>
      <c r="H197" s="525">
        <f>'[2]df13-18-б'!AU66*100</f>
        <v>106.05956571348986</v>
      </c>
      <c r="I197" s="526">
        <f>'[2]df13-18-б'!BK66*100</f>
        <v>112.4561135190244</v>
      </c>
      <c r="J197" s="526">
        <f>'[2]df13-18-б'!CA66*100</f>
        <v>103.71901742353006</v>
      </c>
      <c r="K197" s="526">
        <f>'[2]df13-18-б'!CP66*100</f>
        <v>104.05521279853139</v>
      </c>
      <c r="L197" s="527">
        <f>'[2]df13-18-б'!DF66*100</f>
        <v>103.1183477938277</v>
      </c>
      <c r="AC197" s="4"/>
      <c r="AD197" s="4"/>
      <c r="AE197" s="4"/>
      <c r="AF197" s="4"/>
      <c r="AG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33" hidden="1" x14ac:dyDescent="0.15">
      <c r="A198" s="514" t="s">
        <v>111</v>
      </c>
      <c r="B198" s="196">
        <v>121.52301170511161</v>
      </c>
      <c r="C198" s="177">
        <v>97.547970986321332</v>
      </c>
      <c r="D198" s="177">
        <v>112.39841671742801</v>
      </c>
      <c r="E198" s="177">
        <v>115.51292308445693</v>
      </c>
      <c r="F198" s="177">
        <v>104.28591964326807</v>
      </c>
      <c r="G198" s="256">
        <f>[2]ИЦПМЭР!CA65*100</f>
        <v>103.27707881698301</v>
      </c>
      <c r="H198" s="256">
        <f>[2]ИЦПМЭР!CN65*100</f>
        <v>105.19974142409644</v>
      </c>
      <c r="I198" s="254">
        <f>[2]ИЦПМЭР!DA65*100</f>
        <v>112.82258008889407</v>
      </c>
      <c r="J198" s="254">
        <f>[2]ИЦПМЭР!DN65*100</f>
        <v>104.54615420905856</v>
      </c>
      <c r="K198" s="254">
        <f>[2]ИЦПМЭР!EA65*100</f>
        <v>104.57984189953744</v>
      </c>
      <c r="L198" s="528">
        <f>[2]ИЦПМЭР!EN65*100</f>
        <v>104.01929862117525</v>
      </c>
      <c r="AC198" s="4"/>
      <c r="AD198" s="4"/>
      <c r="AE198" s="4"/>
      <c r="AF198" s="4"/>
      <c r="AG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t="33" hidden="1" x14ac:dyDescent="0.15">
      <c r="A199" s="529" t="s">
        <v>126</v>
      </c>
      <c r="B199" s="530">
        <v>119.51135248706255</v>
      </c>
      <c r="C199" s="267">
        <v>99.677386842273137</v>
      </c>
      <c r="D199" s="267">
        <v>109.75954679670741</v>
      </c>
      <c r="E199" s="267">
        <v>112.59521413368051</v>
      </c>
      <c r="F199" s="267">
        <v>102.81913644929142</v>
      </c>
      <c r="G199" s="271">
        <f>[2]ИЦПМЭР!CA71*100</f>
        <v>102.03320720836243</v>
      </c>
      <c r="H199" s="271">
        <f>[2]ИЦПМЭР!CN71*100</f>
        <v>103.82437233718245</v>
      </c>
      <c r="I199" s="269">
        <f>[2]ИЦПМЭР!DA71*100</f>
        <v>114.43575563458556</v>
      </c>
      <c r="J199" s="269">
        <f>[2]ИЦПМЭР!DN71*100</f>
        <v>106.69265218668407</v>
      </c>
      <c r="K199" s="269">
        <f>[2]ИЦПМЭР!EA71*100</f>
        <v>105.29266305899007</v>
      </c>
      <c r="L199" s="531">
        <f>[2]ИЦПМЭР!EN71*100</f>
        <v>104.67831926609847</v>
      </c>
      <c r="AC199" s="4"/>
      <c r="AD199" s="4"/>
      <c r="AE199" s="4"/>
      <c r="AF199" s="4"/>
      <c r="AG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7.25" hidden="1" thickBot="1" x14ac:dyDescent="0.2">
      <c r="A200" s="532" t="s">
        <v>113</v>
      </c>
      <c r="B200" s="282"/>
      <c r="C200" s="283"/>
      <c r="D200" s="283"/>
      <c r="E200" s="283"/>
      <c r="F200" s="283"/>
      <c r="G200" s="283"/>
      <c r="H200" s="283"/>
      <c r="I200" s="284"/>
      <c r="J200" s="284"/>
      <c r="K200" s="284"/>
      <c r="L200" s="285"/>
      <c r="AC200" s="4"/>
      <c r="AD200" s="4"/>
      <c r="AE200" s="4"/>
      <c r="AF200" s="4"/>
      <c r="AG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6.5" hidden="1" x14ac:dyDescent="0.2">
      <c r="A201" s="533"/>
      <c r="B201" s="1"/>
      <c r="C201" s="298"/>
      <c r="D201" s="142"/>
      <c r="E201" s="142"/>
      <c r="F201" s="298"/>
      <c r="G201" s="298"/>
      <c r="H201" s="298"/>
      <c r="I201" s="299"/>
      <c r="J201" s="190"/>
      <c r="K201" s="190"/>
      <c r="L201" s="191"/>
      <c r="AC201" s="4"/>
      <c r="AD201" s="4"/>
      <c r="AE201" s="4"/>
      <c r="AF201" s="4"/>
      <c r="AG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ht="16.5" hidden="1" x14ac:dyDescent="0.15">
      <c r="A202" s="534" t="s">
        <v>114</v>
      </c>
      <c r="B202" s="314"/>
      <c r="C202" s="309"/>
      <c r="D202" s="310"/>
      <c r="E202" s="311"/>
      <c r="F202" s="309"/>
      <c r="G202" s="315"/>
      <c r="H202" s="315"/>
      <c r="I202" s="316"/>
      <c r="J202" s="316"/>
      <c r="K202" s="316"/>
      <c r="L202" s="318"/>
      <c r="AC202" s="4"/>
      <c r="AD202" s="4"/>
      <c r="AE202" s="4"/>
      <c r="AF202" s="4"/>
      <c r="AG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6.5" hidden="1" x14ac:dyDescent="0.15">
      <c r="A203" s="535" t="s">
        <v>50</v>
      </c>
      <c r="B203" s="196"/>
      <c r="C203" s="334"/>
      <c r="D203" s="142"/>
      <c r="E203" s="186"/>
      <c r="F203" s="334"/>
      <c r="G203" s="142"/>
      <c r="H203" s="142"/>
      <c r="I203" s="190"/>
      <c r="J203" s="190"/>
      <c r="K203" s="190"/>
      <c r="L203" s="191"/>
      <c r="AC203" s="4"/>
      <c r="AD203" s="4"/>
      <c r="AE203" s="4"/>
      <c r="AF203" s="4"/>
      <c r="AG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ht="16.5" hidden="1" x14ac:dyDescent="0.15">
      <c r="A204" s="536" t="s">
        <v>51</v>
      </c>
      <c r="B204" s="530">
        <f>'[2]df04-07'!K71*100</f>
        <v>120.03171900671472</v>
      </c>
      <c r="C204" s="537">
        <f>'[2]df08-12'!C72*100</f>
        <v>104.86222549365813</v>
      </c>
      <c r="D204" s="223">
        <f>'[2]df08-12'!AQ72*100</f>
        <v>106.06639310008525</v>
      </c>
      <c r="E204" s="271">
        <f>'[2]df08-12'!BE72*100</f>
        <v>109.48386844036568</v>
      </c>
      <c r="F204" s="537">
        <f>'[2]df08-12'!BS72*100</f>
        <v>104.37945732722345</v>
      </c>
      <c r="G204" s="223">
        <f>'[2]df08-12'!CG72*100</f>
        <v>102.52036122230912</v>
      </c>
      <c r="H204" s="223">
        <f>'[2]df13-18-б'!AU75*100</f>
        <v>114.89047253240581</v>
      </c>
      <c r="I204" s="224">
        <f>'[2]df13-18-б'!BK75*100</f>
        <v>111.09841190337046</v>
      </c>
      <c r="J204" s="224">
        <f>'[2]df13-18-б'!CA75*100</f>
        <v>99.600670078672934</v>
      </c>
      <c r="K204" s="224">
        <f>'[2]df13-18-б'!CP75*100</f>
        <v>105.54255021187635</v>
      </c>
      <c r="L204" s="225">
        <f>'[2]df13-18-б'!DF75*100</f>
        <v>104.89443039292148</v>
      </c>
      <c r="AC204" s="4"/>
      <c r="AD204" s="4"/>
      <c r="AE204" s="4"/>
      <c r="AF204" s="4"/>
      <c r="AG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 ht="17.25" hidden="1" thickBot="1" x14ac:dyDescent="0.2">
      <c r="A205" s="538" t="s">
        <v>115</v>
      </c>
      <c r="B205" s="539">
        <f>'[2]df04-07'!K76*100</f>
        <v>122.89799881324701</v>
      </c>
      <c r="C205" s="540">
        <f>'[2]df08-12'!C77*100</f>
        <v>117.87847532931863</v>
      </c>
      <c r="D205" s="540">
        <f>'[2]df08-12'!AQ77*100</f>
        <v>139.75454507514871</v>
      </c>
      <c r="E205" s="541">
        <f>'[2]df08-12'!BE77*100</f>
        <v>111.45413453260804</v>
      </c>
      <c r="F205" s="540">
        <f>'[2]df08-12'!BS77*100</f>
        <v>104.00627537780073</v>
      </c>
      <c r="G205" s="540">
        <f>'[2]df08-12'!CG77*100</f>
        <v>110.00603301455696</v>
      </c>
      <c r="H205" s="542">
        <f>'[2]df13-18-б'!AU80*100</f>
        <v>101.05882338131056</v>
      </c>
      <c r="I205" s="543">
        <f>'[2]df13-18-б'!BK80*100</f>
        <v>111.46163474442869</v>
      </c>
      <c r="J205" s="543">
        <f>'[2]df13-18-б'!CA80*100</f>
        <v>103.42983132066452</v>
      </c>
      <c r="K205" s="543">
        <f>'[2]df13-18-б'!CP80*100</f>
        <v>104.89248169392799</v>
      </c>
      <c r="L205" s="544">
        <f>'[2]df13-18-б'!DF80*100</f>
        <v>103.9695406327272</v>
      </c>
      <c r="AC205" s="4"/>
      <c r="AD205" s="4"/>
      <c r="AE205" s="4"/>
      <c r="AF205" s="4"/>
      <c r="AG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 ht="16.5" hidden="1" x14ac:dyDescent="0.15">
      <c r="A206" s="545" t="s">
        <v>127</v>
      </c>
      <c r="B206" s="196">
        <f>'[2]df04-07'!K75*100</f>
        <v>117.05790410627159</v>
      </c>
      <c r="C206" s="142">
        <f>'[2]df04-07'!L75*100</f>
        <v>112.74942587836456</v>
      </c>
      <c r="D206" s="142" t="e">
        <f>'[2]df08-12'!#REF!*100</f>
        <v>#REF!</v>
      </c>
      <c r="E206" s="142"/>
      <c r="F206" s="142"/>
      <c r="G206" s="142"/>
      <c r="H206" s="142"/>
      <c r="I206" s="190"/>
      <c r="J206" s="190"/>
      <c r="K206" s="190"/>
      <c r="L206" s="191"/>
      <c r="AC206" s="4"/>
      <c r="AD206" s="4"/>
      <c r="AE206" s="4"/>
      <c r="AF206" s="4"/>
      <c r="AG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ht="33" hidden="1" x14ac:dyDescent="0.15">
      <c r="A207" s="546" t="s">
        <v>117</v>
      </c>
      <c r="B207" s="378"/>
      <c r="C207" s="374"/>
      <c r="D207" s="374"/>
      <c r="E207" s="375"/>
      <c r="F207" s="374"/>
      <c r="G207" s="310"/>
      <c r="H207" s="310"/>
      <c r="I207" s="312"/>
      <c r="J207" s="312"/>
      <c r="K207" s="312"/>
      <c r="L207" s="313"/>
      <c r="AC207" s="4"/>
      <c r="AD207" s="4"/>
      <c r="AE207" s="4"/>
      <c r="AF207" s="4"/>
      <c r="AG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ht="17.25" hidden="1" thickBot="1" x14ac:dyDescent="0.2">
      <c r="A208" s="547" t="s">
        <v>128</v>
      </c>
      <c r="B208" s="548">
        <f>'[2]df04-07'!K65*100</f>
        <v>123.10601944778124</v>
      </c>
      <c r="C208" s="549">
        <f>'[2]df08-12'!C66*100</f>
        <v>103.20616925610264</v>
      </c>
      <c r="D208" s="549">
        <f>'[2]df08-12'!AQ66*100</f>
        <v>106.53134329423781</v>
      </c>
      <c r="E208" s="550">
        <f>'[2]df08-12'!BE66*100</f>
        <v>109.91165851796141</v>
      </c>
      <c r="F208" s="549">
        <f>'[2]df08-12'!BS66*100</f>
        <v>108.6383562651686</v>
      </c>
      <c r="G208" s="549">
        <f>'[2]df08-12'!CG66*100</f>
        <v>105.63442326335111</v>
      </c>
      <c r="H208" s="549">
        <f>'[2]df13-18-б'!AU69*100</f>
        <v>104.3282120611905</v>
      </c>
      <c r="I208" s="551">
        <f>'[2]df13-18-б'!BK69*100</f>
        <v>105.52392836282911</v>
      </c>
      <c r="J208" s="551">
        <f>'[2]df13-18-б'!CA69*100</f>
        <v>103.97465589184658</v>
      </c>
      <c r="K208" s="551">
        <f>'[2]df13-18-б'!CP69*100</f>
        <v>104.15836232609882</v>
      </c>
      <c r="L208" s="552">
        <f>'[2]df13-18-б'!DF69*100</f>
        <v>105.20692418327624</v>
      </c>
      <c r="AC208" s="4"/>
      <c r="AD208" s="4"/>
      <c r="AE208" s="4"/>
      <c r="AF208" s="4"/>
      <c r="AG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6.5" hidden="1" x14ac:dyDescent="0.15">
      <c r="A209" s="536" t="s">
        <v>119</v>
      </c>
      <c r="B209" s="408">
        <f>'[2]df04-07'!K93*100</f>
        <v>114.63076604347582</v>
      </c>
      <c r="C209" s="405">
        <f>'[2]df08-12'!C93*100</f>
        <v>107.34309013110119</v>
      </c>
      <c r="D209" s="405"/>
      <c r="E209" s="405"/>
      <c r="F209" s="405"/>
      <c r="G209" s="198"/>
      <c r="H209" s="198"/>
      <c r="I209" s="409"/>
      <c r="J209" s="424"/>
      <c r="K209" s="424"/>
      <c r="L209" s="411"/>
      <c r="AC209" s="4"/>
      <c r="AD209" s="4"/>
      <c r="AE209" s="4"/>
      <c r="AF209" s="4"/>
      <c r="AG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7.25" hidden="1" thickBot="1" x14ac:dyDescent="0.2">
      <c r="A210" s="532" t="s">
        <v>120</v>
      </c>
      <c r="B210" s="429"/>
      <c r="C210" s="430"/>
      <c r="D210" s="430"/>
      <c r="E210" s="430"/>
      <c r="F210" s="430"/>
      <c r="G210" s="431"/>
      <c r="H210" s="431"/>
      <c r="I210" s="432"/>
      <c r="J210" s="443"/>
      <c r="K210" s="443"/>
      <c r="L210" s="434"/>
      <c r="AC210" s="4"/>
      <c r="AD210" s="4"/>
      <c r="AE210" s="4"/>
      <c r="AF210" s="4"/>
      <c r="AG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7.25" hidden="1" thickBot="1" x14ac:dyDescent="0.2">
      <c r="A211" s="532" t="s">
        <v>121</v>
      </c>
      <c r="B211" s="429"/>
      <c r="C211" s="374"/>
      <c r="D211" s="374"/>
      <c r="E211" s="374"/>
      <c r="F211" s="374"/>
      <c r="G211" s="310"/>
      <c r="H211" s="310"/>
      <c r="I211" s="312"/>
      <c r="J211" s="312"/>
      <c r="K211" s="312"/>
      <c r="L211" s="313"/>
      <c r="AC211" s="4"/>
      <c r="AD211" s="4"/>
      <c r="AE211" s="4"/>
      <c r="AF211" s="4"/>
      <c r="AG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33" hidden="1" x14ac:dyDescent="0.15">
      <c r="A212" s="553" t="s">
        <v>122</v>
      </c>
      <c r="B212" s="554">
        <f>'[2]пч1-СPI'!B44</f>
        <v>114.12249325549941</v>
      </c>
      <c r="C212" s="554">
        <f>'[2]пч1-СPI'!C44</f>
        <v>111.65603783366993</v>
      </c>
      <c r="D212" s="554">
        <f>'[2]пч1-СPI'!D44</f>
        <v>106.84207074595733</v>
      </c>
      <c r="E212" s="554">
        <f>'[2]пч1-СPI'!E44</f>
        <v>108.41115670476287</v>
      </c>
      <c r="F212" s="554">
        <f>'[2]пч1-СPI'!F45</f>
        <v>104.97042140545582</v>
      </c>
      <c r="G212" s="554">
        <f>'[2]пч1-СPI'!G44</f>
        <v>106.76736498696356</v>
      </c>
      <c r="H212" s="555">
        <f>'[2]пч1-СPI'!H44</f>
        <v>107.83615689932408</v>
      </c>
      <c r="I212" s="556">
        <f>'[2]пч1-СPI'!I44</f>
        <v>115.53329840396329</v>
      </c>
      <c r="J212" s="556">
        <f>'[2]пч1-СPI'!J44</f>
        <v>107.49070519096477</v>
      </c>
      <c r="K212" s="556">
        <f>'[2]пч1-СPI'!K45</f>
        <v>105.46870922980108</v>
      </c>
      <c r="L212" s="554">
        <f>'[2]пч1-СPI'!L44</f>
        <v>104.78738342077641</v>
      </c>
      <c r="AC212" s="4"/>
      <c r="AD212" s="4"/>
      <c r="AE212" s="4"/>
      <c r="AF212" s="4"/>
      <c r="AG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24" hidden="1" customHeight="1" x14ac:dyDescent="0.25">
      <c r="A213" s="557" t="s">
        <v>129</v>
      </c>
      <c r="B213" s="481">
        <f>'[2]пч1-СPI'!B45</f>
        <v>113.96373532806724</v>
      </c>
      <c r="C213" s="481">
        <f>'[2]пч1-СPI'!C45</f>
        <v>110.68869444879049</v>
      </c>
      <c r="D213" s="481">
        <f>'[2]пч1-СPI'!D45</f>
        <v>106.33213274240492</v>
      </c>
      <c r="E213" s="481">
        <f>'[2]пч1-СPI'!E45</f>
        <v>108.38725796041986</v>
      </c>
      <c r="F213" s="481">
        <f>'[2]пч1-СPI'!F45</f>
        <v>104.97042140545582</v>
      </c>
      <c r="G213" s="481">
        <f>'[2]пч1-СPI'!G45</f>
        <v>106.31525253595242</v>
      </c>
      <c r="H213" s="481">
        <f>'[2]пч1-СPI'!H45</f>
        <v>107.74197240998484</v>
      </c>
      <c r="I213" s="558">
        <f>'[2]пч1-СPI'!I45</f>
        <v>116.59431547441577</v>
      </c>
      <c r="J213" s="558">
        <f>'[2]пч1-СPI'!J45</f>
        <v>107.44021676967243</v>
      </c>
      <c r="K213" s="558">
        <f>'[2]пч1-СPI'!K45</f>
        <v>105.46870922980108</v>
      </c>
      <c r="L213" s="482">
        <f>'[2]пч1-СPI'!L45</f>
        <v>104.65319511393159</v>
      </c>
      <c r="AC213" s="4"/>
      <c r="AD213" s="4"/>
      <c r="AE213" s="4"/>
      <c r="AF213" s="4"/>
      <c r="AG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24.6" hidden="1" customHeight="1" x14ac:dyDescent="0.25">
      <c r="A214" s="559" t="s">
        <v>124</v>
      </c>
      <c r="B214" s="560">
        <f>'[2]пч1-СPI'!B51</f>
        <v>114.54045232398475</v>
      </c>
      <c r="C214" s="560">
        <f>'[2]пч1-СPI'!C51</f>
        <v>114.51453139439469</v>
      </c>
      <c r="D214" s="560">
        <f>'[2]пч1-СPI'!D51</f>
        <v>108.30708946764949</v>
      </c>
      <c r="E214" s="560">
        <f>'[2]пч1-СPI'!E51</f>
        <v>108.4362269183658</v>
      </c>
      <c r="F214" s="560">
        <f>'[2]пч1-СPI'!F51</f>
        <v>105.40523129814309</v>
      </c>
      <c r="G214" s="560">
        <f>'[2]пч1-СPI'!G51</f>
        <v>108.0944046529706</v>
      </c>
      <c r="H214" s="560">
        <f>'[2]пч1-СPI'!H51</f>
        <v>108.10915426747196</v>
      </c>
      <c r="I214" s="561">
        <f>'[2]пч1-СPI'!I51</f>
        <v>112.43668293237886</v>
      </c>
      <c r="J214" s="561">
        <f>'[2]пч1-СPI'!J51</f>
        <v>107.63658480387204</v>
      </c>
      <c r="K214" s="561">
        <f>'[2]пч1-СPI'!K51</f>
        <v>105.09124928161128</v>
      </c>
      <c r="L214" s="562">
        <f>'[2]пч1-СPI'!L51</f>
        <v>105.17657044635375</v>
      </c>
      <c r="AC214" s="4"/>
      <c r="AD214" s="4"/>
      <c r="AE214" s="4"/>
      <c r="AF214" s="4"/>
      <c r="AG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x14ac:dyDescent="0.15">
      <c r="A215" s="4"/>
      <c r="AC215" s="4"/>
      <c r="AD215" s="4"/>
      <c r="AE215" s="4"/>
      <c r="AF215" s="4"/>
      <c r="AG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x14ac:dyDescent="0.15">
      <c r="A216" s="4"/>
      <c r="AC216" s="4"/>
      <c r="AD216" s="4"/>
      <c r="AE216" s="4"/>
      <c r="AF216" s="4"/>
      <c r="AG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x14ac:dyDescent="0.15">
      <c r="A217" s="4"/>
      <c r="AC217" s="4"/>
      <c r="AD217" s="4"/>
      <c r="AE217" s="4"/>
      <c r="AF217" s="4"/>
      <c r="AG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x14ac:dyDescent="0.15">
      <c r="A218" s="4"/>
      <c r="AC218" s="4"/>
      <c r="AD218" s="4"/>
      <c r="AE218" s="4"/>
      <c r="AF218" s="4"/>
      <c r="AG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x14ac:dyDescent="0.15">
      <c r="A219" s="4"/>
      <c r="AC219" s="4"/>
      <c r="AD219" s="4"/>
      <c r="AE219" s="4"/>
      <c r="AF219" s="4"/>
      <c r="AG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x14ac:dyDescent="0.15">
      <c r="A220" s="4"/>
      <c r="I220" s="563" t="s">
        <v>130</v>
      </c>
      <c r="J220" s="563"/>
      <c r="K220" s="563"/>
      <c r="AC220" s="4"/>
      <c r="AD220" s="4"/>
      <c r="AE220" s="4"/>
      <c r="AF220" s="4"/>
      <c r="AG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x14ac:dyDescent="0.15">
      <c r="A221" s="4"/>
      <c r="AC221" s="4"/>
      <c r="AD221" s="4"/>
      <c r="AE221" s="4"/>
      <c r="AF221" s="4"/>
      <c r="AG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x14ac:dyDescent="0.15">
      <c r="A222" s="4"/>
      <c r="AC222" s="4"/>
      <c r="AD222" s="4"/>
      <c r="AE222" s="4"/>
      <c r="AF222" s="4"/>
      <c r="AG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x14ac:dyDescent="0.15">
      <c r="A223" s="4"/>
      <c r="AC223" s="4"/>
      <c r="AD223" s="4"/>
      <c r="AE223" s="4"/>
      <c r="AF223" s="4"/>
      <c r="AG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x14ac:dyDescent="0.15">
      <c r="A224" s="4"/>
      <c r="AC224" s="4"/>
      <c r="AD224" s="4"/>
      <c r="AE224" s="4"/>
      <c r="AF224" s="4"/>
      <c r="AG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x14ac:dyDescent="0.15">
      <c r="A225" s="4"/>
      <c r="AC225" s="4"/>
      <c r="AD225" s="4"/>
      <c r="AE225" s="4"/>
      <c r="AF225" s="4"/>
      <c r="AG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x14ac:dyDescent="0.15">
      <c r="A226" s="4"/>
      <c r="AC226" s="4"/>
      <c r="AD226" s="4"/>
      <c r="AE226" s="4"/>
      <c r="AF226" s="4"/>
      <c r="AG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x14ac:dyDescent="0.15">
      <c r="A227" s="4"/>
      <c r="AC227" s="4"/>
      <c r="AD227" s="4"/>
      <c r="AE227" s="4"/>
      <c r="AF227" s="4"/>
      <c r="AG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x14ac:dyDescent="0.15">
      <c r="A228" s="4"/>
      <c r="AC228" s="4"/>
      <c r="AD228" s="4"/>
      <c r="AE228" s="4"/>
      <c r="AF228" s="4"/>
      <c r="AG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x14ac:dyDescent="0.15">
      <c r="A229" s="4"/>
      <c r="AC229" s="4"/>
      <c r="AD229" s="4"/>
      <c r="AE229" s="4"/>
      <c r="AF229" s="4"/>
      <c r="AG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x14ac:dyDescent="0.15">
      <c r="A230" s="4"/>
      <c r="AC230" s="4"/>
      <c r="AD230" s="4"/>
      <c r="AE230" s="4"/>
      <c r="AF230" s="4"/>
      <c r="AG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x14ac:dyDescent="0.15">
      <c r="A231" s="4"/>
      <c r="AC231" s="4"/>
      <c r="AD231" s="4"/>
      <c r="AE231" s="4"/>
      <c r="AF231" s="4"/>
      <c r="AG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x14ac:dyDescent="0.15">
      <c r="A232" s="4"/>
      <c r="AC232" s="4"/>
      <c r="AD232" s="4"/>
      <c r="AE232" s="4"/>
      <c r="AF232" s="4"/>
      <c r="AG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x14ac:dyDescent="0.15">
      <c r="A233" s="4"/>
      <c r="AC233" s="4"/>
      <c r="AD233" s="4"/>
      <c r="AE233" s="4"/>
      <c r="AF233" s="4"/>
      <c r="AG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x14ac:dyDescent="0.15">
      <c r="A234" s="4"/>
      <c r="AC234" s="4"/>
      <c r="AD234" s="4"/>
      <c r="AE234" s="4"/>
      <c r="AF234" s="4"/>
      <c r="AG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x14ac:dyDescent="0.15">
      <c r="A235" s="4"/>
      <c r="AC235" s="4"/>
      <c r="AD235" s="4"/>
      <c r="AE235" s="4"/>
      <c r="AF235" s="4"/>
      <c r="AG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x14ac:dyDescent="0.15">
      <c r="A236" s="4"/>
      <c r="AC236" s="4"/>
      <c r="AD236" s="4"/>
      <c r="AE236" s="4"/>
      <c r="AF236" s="4"/>
      <c r="AG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x14ac:dyDescent="0.15">
      <c r="A237" s="4"/>
      <c r="AC237" s="4"/>
      <c r="AD237" s="4"/>
      <c r="AE237" s="4"/>
      <c r="AF237" s="4"/>
      <c r="AG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x14ac:dyDescent="0.15">
      <c r="A238" s="4"/>
      <c r="AC238" s="4"/>
      <c r="AD238" s="4"/>
      <c r="AE238" s="4"/>
      <c r="AF238" s="4"/>
      <c r="AG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x14ac:dyDescent="0.15">
      <c r="A239" s="4"/>
      <c r="AC239" s="4"/>
      <c r="AD239" s="4"/>
      <c r="AE239" s="4"/>
      <c r="AF239" s="4"/>
      <c r="AG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x14ac:dyDescent="0.15">
      <c r="A240" s="4"/>
      <c r="AC240" s="4"/>
      <c r="AD240" s="4"/>
      <c r="AE240" s="4"/>
      <c r="AF240" s="4"/>
      <c r="AG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x14ac:dyDescent="0.15">
      <c r="A241" s="4"/>
      <c r="AC241" s="4"/>
      <c r="AD241" s="4"/>
      <c r="AE241" s="4"/>
      <c r="AF241" s="4"/>
      <c r="AG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x14ac:dyDescent="0.15">
      <c r="A242" s="4"/>
      <c r="AC242" s="4"/>
      <c r="AD242" s="4"/>
      <c r="AE242" s="4"/>
      <c r="AF242" s="4"/>
      <c r="AG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x14ac:dyDescent="0.15">
      <c r="A243" s="4"/>
      <c r="AC243" s="4"/>
      <c r="AD243" s="4"/>
      <c r="AE243" s="4"/>
      <c r="AF243" s="4"/>
      <c r="AG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x14ac:dyDescent="0.15">
      <c r="A244" s="4"/>
      <c r="AC244" s="4"/>
      <c r="AD244" s="4"/>
      <c r="AE244" s="4"/>
      <c r="AF244" s="4"/>
      <c r="AG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x14ac:dyDescent="0.15">
      <c r="A245" s="4"/>
      <c r="AC245" s="4"/>
      <c r="AD245" s="4"/>
      <c r="AE245" s="4"/>
      <c r="AF245" s="4"/>
      <c r="AG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x14ac:dyDescent="0.15">
      <c r="A246" s="4"/>
      <c r="AC246" s="4"/>
      <c r="AD246" s="4"/>
      <c r="AE246" s="4"/>
      <c r="AF246" s="4"/>
      <c r="AG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x14ac:dyDescent="0.15">
      <c r="A247" s="4"/>
      <c r="AC247" s="4"/>
      <c r="AD247" s="4"/>
      <c r="AE247" s="4"/>
      <c r="AF247" s="4"/>
      <c r="AG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x14ac:dyDescent="0.15">
      <c r="A248" s="4"/>
      <c r="AC248" s="4"/>
      <c r="AD248" s="4"/>
      <c r="AE248" s="4"/>
      <c r="AF248" s="4"/>
      <c r="AG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x14ac:dyDescent="0.15">
      <c r="A249" s="4"/>
      <c r="AC249" s="4"/>
      <c r="AD249" s="4"/>
      <c r="AE249" s="4"/>
      <c r="AF249" s="4"/>
      <c r="AG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x14ac:dyDescent="0.15">
      <c r="A250" s="4"/>
      <c r="AC250" s="4"/>
      <c r="AD250" s="4"/>
      <c r="AE250" s="4"/>
      <c r="AF250" s="4"/>
      <c r="AG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x14ac:dyDescent="0.15">
      <c r="A251" s="4"/>
      <c r="AC251" s="4"/>
      <c r="AD251" s="4"/>
      <c r="AE251" s="4"/>
      <c r="AF251" s="4"/>
      <c r="AG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x14ac:dyDescent="0.15">
      <c r="A252" s="4"/>
      <c r="AC252" s="4"/>
      <c r="AD252" s="4"/>
      <c r="AE252" s="4"/>
      <c r="AF252" s="4"/>
      <c r="AG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x14ac:dyDescent="0.15">
      <c r="A253" s="4"/>
      <c r="AC253" s="4"/>
      <c r="AD253" s="4"/>
      <c r="AE253" s="4"/>
      <c r="AF253" s="4"/>
      <c r="AG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x14ac:dyDescent="0.15">
      <c r="A254" s="4"/>
      <c r="AC254" s="4"/>
      <c r="AD254" s="4"/>
      <c r="AE254" s="4"/>
      <c r="AF254" s="4"/>
      <c r="AG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x14ac:dyDescent="0.15">
      <c r="A255" s="4"/>
      <c r="AC255" s="4"/>
      <c r="AD255" s="4"/>
      <c r="AE255" s="4"/>
      <c r="AF255" s="4"/>
      <c r="AG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x14ac:dyDescent="0.15">
      <c r="A256" s="4"/>
      <c r="AC256" s="4"/>
      <c r="AD256" s="4"/>
      <c r="AE256" s="4"/>
      <c r="AF256" s="4"/>
      <c r="AG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 x14ac:dyDescent="0.15">
      <c r="A257" s="4"/>
      <c r="AC257" s="4"/>
      <c r="AD257" s="4"/>
      <c r="AE257" s="4"/>
      <c r="AF257" s="4"/>
      <c r="AG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 x14ac:dyDescent="0.15">
      <c r="A258" s="4"/>
      <c r="AC258" s="4"/>
      <c r="AD258" s="4"/>
      <c r="AE258" s="4"/>
      <c r="AF258" s="4"/>
      <c r="AG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 x14ac:dyDescent="0.15">
      <c r="A259" s="4"/>
      <c r="AC259" s="4"/>
      <c r="AD259" s="4"/>
      <c r="AE259" s="4"/>
      <c r="AF259" s="4"/>
      <c r="AG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x14ac:dyDescent="0.15">
      <c r="A260" s="4"/>
      <c r="AC260" s="4"/>
      <c r="AD260" s="4"/>
      <c r="AE260" s="4"/>
      <c r="AF260" s="4"/>
      <c r="AG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x14ac:dyDescent="0.15">
      <c r="A261" s="4"/>
      <c r="AC261" s="4"/>
      <c r="AD261" s="4"/>
      <c r="AE261" s="4"/>
      <c r="AF261" s="4"/>
      <c r="AG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x14ac:dyDescent="0.15">
      <c r="A262" s="4"/>
      <c r="AC262" s="4"/>
      <c r="AD262" s="4"/>
      <c r="AE262" s="4"/>
      <c r="AF262" s="4"/>
      <c r="AG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x14ac:dyDescent="0.15">
      <c r="A263" s="4"/>
      <c r="AC263" s="4"/>
      <c r="AD263" s="4"/>
      <c r="AE263" s="4"/>
      <c r="AF263" s="4"/>
      <c r="AG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x14ac:dyDescent="0.15">
      <c r="A264" s="4"/>
      <c r="AC264" s="4"/>
      <c r="AD264" s="4"/>
      <c r="AE264" s="4"/>
      <c r="AF264" s="4"/>
      <c r="AG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x14ac:dyDescent="0.15">
      <c r="A265" s="4"/>
      <c r="AC265" s="4"/>
      <c r="AD265" s="4"/>
      <c r="AE265" s="4"/>
      <c r="AF265" s="4"/>
      <c r="AG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x14ac:dyDescent="0.15">
      <c r="A266" s="4"/>
      <c r="AC266" s="4"/>
      <c r="AD266" s="4"/>
      <c r="AE266" s="4"/>
      <c r="AF266" s="4"/>
      <c r="AG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x14ac:dyDescent="0.15">
      <c r="A267" s="4"/>
      <c r="AC267" s="4"/>
      <c r="AD267" s="4"/>
      <c r="AE267" s="4"/>
      <c r="AF267" s="4"/>
      <c r="AG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x14ac:dyDescent="0.15">
      <c r="A268" s="4"/>
      <c r="AC268" s="4"/>
      <c r="AD268" s="4"/>
      <c r="AE268" s="4"/>
      <c r="AF268" s="4"/>
      <c r="AG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x14ac:dyDescent="0.15">
      <c r="A269" s="4"/>
      <c r="AC269" s="4"/>
      <c r="AD269" s="4"/>
      <c r="AE269" s="4"/>
      <c r="AF269" s="4"/>
      <c r="AG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x14ac:dyDescent="0.15">
      <c r="A270" s="4"/>
      <c r="AC270" s="4"/>
      <c r="AD270" s="4"/>
      <c r="AE270" s="4"/>
      <c r="AF270" s="4"/>
      <c r="AG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 x14ac:dyDescent="0.15">
      <c r="A271" s="4"/>
      <c r="AC271" s="4"/>
      <c r="AD271" s="4"/>
      <c r="AE271" s="4"/>
      <c r="AF271" s="4"/>
      <c r="AG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 x14ac:dyDescent="0.15">
      <c r="A272" s="4"/>
      <c r="AC272" s="4"/>
      <c r="AD272" s="4"/>
      <c r="AE272" s="4"/>
      <c r="AF272" s="4"/>
      <c r="AG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x14ac:dyDescent="0.15">
      <c r="A273" s="4"/>
      <c r="AC273" s="4"/>
      <c r="AD273" s="4"/>
      <c r="AE273" s="4"/>
      <c r="AF273" s="4"/>
      <c r="AG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x14ac:dyDescent="0.15">
      <c r="A274" s="4"/>
      <c r="AC274" s="4"/>
      <c r="AD274" s="4"/>
      <c r="AE274" s="4"/>
      <c r="AF274" s="4"/>
      <c r="AG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x14ac:dyDescent="0.15">
      <c r="A275" s="4"/>
      <c r="AC275" s="4"/>
      <c r="AD275" s="4"/>
      <c r="AE275" s="4"/>
      <c r="AF275" s="4"/>
      <c r="AG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x14ac:dyDescent="0.15">
      <c r="A276" s="4"/>
      <c r="AC276" s="4"/>
      <c r="AD276" s="4"/>
      <c r="AE276" s="4"/>
      <c r="AF276" s="4"/>
      <c r="AG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x14ac:dyDescent="0.15">
      <c r="A277" s="4"/>
      <c r="AC277" s="4"/>
      <c r="AD277" s="4"/>
      <c r="AE277" s="4"/>
      <c r="AF277" s="4"/>
      <c r="AG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 x14ac:dyDescent="0.15">
      <c r="A278" s="4"/>
      <c r="AC278" s="4"/>
      <c r="AD278" s="4"/>
      <c r="AE278" s="4"/>
      <c r="AF278" s="4"/>
      <c r="AG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x14ac:dyDescent="0.15">
      <c r="A279" s="4"/>
      <c r="AC279" s="4"/>
      <c r="AD279" s="4"/>
      <c r="AE279" s="4"/>
      <c r="AF279" s="4"/>
      <c r="AG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 x14ac:dyDescent="0.15">
      <c r="A280" s="4"/>
      <c r="AC280" s="4"/>
      <c r="AD280" s="4"/>
      <c r="AE280" s="4"/>
      <c r="AF280" s="4"/>
      <c r="AG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 x14ac:dyDescent="0.15">
      <c r="A281" s="4"/>
      <c r="AC281" s="4"/>
      <c r="AD281" s="4"/>
      <c r="AE281" s="4"/>
      <c r="AF281" s="4"/>
      <c r="AG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x14ac:dyDescent="0.15">
      <c r="A282" s="4"/>
      <c r="AC282" s="4"/>
      <c r="AD282" s="4"/>
      <c r="AE282" s="4"/>
      <c r="AF282" s="4"/>
      <c r="AG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x14ac:dyDescent="0.15">
      <c r="A283" s="4"/>
      <c r="AC283" s="4"/>
      <c r="AD283" s="4"/>
      <c r="AE283" s="4"/>
      <c r="AF283" s="4"/>
      <c r="AG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x14ac:dyDescent="0.15">
      <c r="A284" s="4"/>
      <c r="AC284" s="4"/>
      <c r="AD284" s="4"/>
      <c r="AE284" s="4"/>
      <c r="AF284" s="4"/>
      <c r="AG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 x14ac:dyDescent="0.15">
      <c r="A285" s="4"/>
      <c r="AC285" s="4"/>
      <c r="AD285" s="4"/>
      <c r="AE285" s="4"/>
      <c r="AF285" s="4"/>
      <c r="AG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x14ac:dyDescent="0.15">
      <c r="A286" s="4"/>
      <c r="AC286" s="4"/>
      <c r="AD286" s="4"/>
      <c r="AE286" s="4"/>
      <c r="AF286" s="4"/>
      <c r="AG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x14ac:dyDescent="0.15">
      <c r="A287" s="4"/>
      <c r="AC287" s="4"/>
      <c r="AD287" s="4"/>
      <c r="AE287" s="4"/>
      <c r="AF287" s="4"/>
      <c r="AG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x14ac:dyDescent="0.15">
      <c r="A288" s="4"/>
      <c r="AC288" s="4"/>
      <c r="AD288" s="4"/>
      <c r="AE288" s="4"/>
      <c r="AF288" s="4"/>
      <c r="AG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x14ac:dyDescent="0.15">
      <c r="A289" s="4"/>
      <c r="AC289" s="4"/>
      <c r="AD289" s="4"/>
      <c r="AE289" s="4"/>
      <c r="AF289" s="4"/>
      <c r="AG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x14ac:dyDescent="0.15">
      <c r="A290" s="4"/>
      <c r="AC290" s="4"/>
      <c r="AD290" s="4"/>
      <c r="AE290" s="4"/>
      <c r="AF290" s="4"/>
      <c r="AG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x14ac:dyDescent="0.15">
      <c r="A291" s="4"/>
      <c r="AC291" s="4"/>
      <c r="AD291" s="4"/>
      <c r="AE291" s="4"/>
      <c r="AF291" s="4"/>
      <c r="AG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1:45" x14ac:dyDescent="0.15">
      <c r="A292" s="4"/>
      <c r="AC292" s="4"/>
      <c r="AD292" s="4"/>
      <c r="AE292" s="4"/>
      <c r="AF292" s="4"/>
      <c r="AG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1:45" x14ac:dyDescent="0.15">
      <c r="A293" s="4"/>
      <c r="AC293" s="4"/>
      <c r="AD293" s="4"/>
      <c r="AE293" s="4"/>
      <c r="AF293" s="4"/>
      <c r="AG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x14ac:dyDescent="0.15">
      <c r="A294" s="4"/>
      <c r="AC294" s="4"/>
      <c r="AD294" s="4"/>
      <c r="AE294" s="4"/>
      <c r="AF294" s="4"/>
      <c r="AG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1:45" x14ac:dyDescent="0.15">
      <c r="A295" s="4"/>
      <c r="AC295" s="4"/>
      <c r="AD295" s="4"/>
      <c r="AE295" s="4"/>
      <c r="AF295" s="4"/>
      <c r="AG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1:45" x14ac:dyDescent="0.15">
      <c r="A296" s="4"/>
      <c r="AC296" s="4"/>
      <c r="AD296" s="4"/>
      <c r="AE296" s="4"/>
      <c r="AF296" s="4"/>
      <c r="AG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1:45" x14ac:dyDescent="0.15">
      <c r="A297" s="4"/>
      <c r="AC297" s="4"/>
      <c r="AD297" s="4"/>
      <c r="AE297" s="4"/>
      <c r="AF297" s="4"/>
      <c r="AG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1:45" x14ac:dyDescent="0.15">
      <c r="A298" s="4"/>
      <c r="E298" s="504"/>
      <c r="F298" s="504"/>
      <c r="AC298" s="4"/>
      <c r="AD298" s="4"/>
      <c r="AE298" s="4"/>
      <c r="AF298" s="4"/>
      <c r="AG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1:45" x14ac:dyDescent="0.15">
      <c r="A299" s="4"/>
      <c r="AC299" s="4"/>
      <c r="AD299" s="4"/>
      <c r="AE299" s="4"/>
      <c r="AF299" s="4"/>
      <c r="AG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x14ac:dyDescent="0.15">
      <c r="A300" s="4"/>
      <c r="AC300" s="4"/>
      <c r="AD300" s="4"/>
      <c r="AE300" s="4"/>
      <c r="AF300" s="4"/>
      <c r="AG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x14ac:dyDescent="0.15">
      <c r="A301" s="4"/>
      <c r="AC301" s="4"/>
      <c r="AD301" s="4"/>
      <c r="AE301" s="4"/>
      <c r="AF301" s="4"/>
      <c r="AG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x14ac:dyDescent="0.15">
      <c r="A302" s="4"/>
      <c r="AC302" s="4"/>
      <c r="AD302" s="4"/>
      <c r="AE302" s="4"/>
      <c r="AF302" s="4"/>
      <c r="AG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x14ac:dyDescent="0.15">
      <c r="A303" s="4"/>
      <c r="AC303" s="4"/>
      <c r="AD303" s="4"/>
      <c r="AE303" s="4"/>
      <c r="AF303" s="4"/>
      <c r="AG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x14ac:dyDescent="0.15">
      <c r="A304" s="4"/>
      <c r="AC304" s="4"/>
      <c r="AD304" s="4"/>
      <c r="AE304" s="4"/>
      <c r="AF304" s="4"/>
      <c r="AG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x14ac:dyDescent="0.15">
      <c r="A305" s="4"/>
      <c r="AC305" s="4"/>
      <c r="AD305" s="4"/>
      <c r="AE305" s="4"/>
      <c r="AF305" s="4"/>
      <c r="AG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x14ac:dyDescent="0.15">
      <c r="A306" s="4"/>
      <c r="AC306" s="4"/>
      <c r="AD306" s="4"/>
      <c r="AE306" s="4"/>
      <c r="AF306" s="4"/>
      <c r="AG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x14ac:dyDescent="0.15">
      <c r="A307" s="4"/>
      <c r="AC307" s="4"/>
      <c r="AD307" s="4"/>
      <c r="AE307" s="4"/>
      <c r="AF307" s="4"/>
      <c r="AG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45" x14ac:dyDescent="0.15">
      <c r="A308" s="4"/>
      <c r="AC308" s="4"/>
      <c r="AD308" s="4"/>
      <c r="AE308" s="4"/>
      <c r="AF308" s="4"/>
      <c r="AG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1:45" x14ac:dyDescent="0.15">
      <c r="A309" s="4"/>
      <c r="AC309" s="4"/>
      <c r="AD309" s="4"/>
      <c r="AE309" s="4"/>
      <c r="AF309" s="4"/>
      <c r="AG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1:45" x14ac:dyDescent="0.15">
      <c r="A310" s="4"/>
      <c r="AC310" s="4"/>
      <c r="AD310" s="4"/>
      <c r="AE310" s="4"/>
      <c r="AF310" s="4"/>
      <c r="AG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1:45" x14ac:dyDescent="0.15">
      <c r="A311" s="4"/>
      <c r="AC311" s="4"/>
      <c r="AD311" s="4"/>
      <c r="AE311" s="4"/>
      <c r="AF311" s="4"/>
      <c r="AG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1:45" x14ac:dyDescent="0.15">
      <c r="A312" s="4"/>
      <c r="AC312" s="4"/>
      <c r="AD312" s="4"/>
      <c r="AE312" s="4"/>
      <c r="AF312" s="4"/>
      <c r="AG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1:45" x14ac:dyDescent="0.15">
      <c r="A313" s="4"/>
      <c r="AC313" s="4"/>
      <c r="AD313" s="4"/>
      <c r="AE313" s="4"/>
      <c r="AF313" s="4"/>
      <c r="AG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1:45" x14ac:dyDescent="0.15">
      <c r="A314" s="4"/>
      <c r="AC314" s="4"/>
      <c r="AD314" s="4"/>
      <c r="AE314" s="4"/>
      <c r="AF314" s="4"/>
      <c r="AG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1:45" x14ac:dyDescent="0.15">
      <c r="A315" s="4"/>
      <c r="AC315" s="4"/>
      <c r="AD315" s="4"/>
      <c r="AE315" s="4"/>
      <c r="AF315" s="4"/>
      <c r="AG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1:45" x14ac:dyDescent="0.15">
      <c r="A316" s="4"/>
      <c r="AC316" s="4"/>
      <c r="AD316" s="4"/>
      <c r="AE316" s="4"/>
      <c r="AF316" s="4"/>
      <c r="AG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1:45" x14ac:dyDescent="0.15">
      <c r="A317" s="4"/>
      <c r="AC317" s="4"/>
      <c r="AD317" s="4"/>
      <c r="AE317" s="4"/>
      <c r="AF317" s="4"/>
      <c r="AG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1:45" x14ac:dyDescent="0.15">
      <c r="A318" s="4"/>
      <c r="AC318" s="4"/>
      <c r="AD318" s="4"/>
      <c r="AE318" s="4"/>
      <c r="AF318" s="4"/>
      <c r="AG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1:45" x14ac:dyDescent="0.15">
      <c r="A319" s="4"/>
      <c r="AC319" s="4"/>
      <c r="AD319" s="4"/>
      <c r="AE319" s="4"/>
      <c r="AF319" s="4"/>
      <c r="AG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1:45" x14ac:dyDescent="0.15">
      <c r="A320" s="4"/>
      <c r="AC320" s="4"/>
      <c r="AD320" s="4"/>
      <c r="AE320" s="4"/>
      <c r="AF320" s="4"/>
      <c r="AG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1:45" x14ac:dyDescent="0.15">
      <c r="A321" s="4"/>
      <c r="AC321" s="4"/>
      <c r="AD321" s="4"/>
      <c r="AE321" s="4"/>
      <c r="AF321" s="4"/>
      <c r="AG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1:45" x14ac:dyDescent="0.15">
      <c r="A322" s="4"/>
      <c r="AC322" s="4"/>
      <c r="AD322" s="4"/>
      <c r="AE322" s="4"/>
      <c r="AF322" s="4"/>
      <c r="AG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1:45" x14ac:dyDescent="0.15">
      <c r="A323" s="4"/>
      <c r="AC323" s="4"/>
      <c r="AD323" s="4"/>
      <c r="AE323" s="4"/>
      <c r="AF323" s="4"/>
      <c r="AG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1:45" x14ac:dyDescent="0.15">
      <c r="A324" s="4"/>
      <c r="AC324" s="4"/>
      <c r="AD324" s="4"/>
      <c r="AE324" s="4"/>
      <c r="AF324" s="4"/>
      <c r="AG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1:45" x14ac:dyDescent="0.15">
      <c r="A325" s="4"/>
      <c r="AC325" s="4"/>
      <c r="AD325" s="4"/>
      <c r="AE325" s="4"/>
      <c r="AF325" s="4"/>
      <c r="AG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1:45" x14ac:dyDescent="0.15">
      <c r="A326" s="4"/>
      <c r="AC326" s="4"/>
      <c r="AD326" s="4"/>
      <c r="AE326" s="4"/>
      <c r="AF326" s="4"/>
      <c r="AG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1:45" x14ac:dyDescent="0.15">
      <c r="A327" s="4"/>
      <c r="AC327" s="4"/>
      <c r="AD327" s="4"/>
      <c r="AE327" s="4"/>
      <c r="AF327" s="4"/>
      <c r="AG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1:45" x14ac:dyDescent="0.15">
      <c r="A328" s="4"/>
      <c r="AC328" s="4"/>
      <c r="AD328" s="4"/>
      <c r="AE328" s="4"/>
      <c r="AF328" s="4"/>
      <c r="AG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1:45" x14ac:dyDescent="0.15">
      <c r="A329" s="4"/>
      <c r="AC329" s="4"/>
      <c r="AD329" s="4"/>
      <c r="AE329" s="4"/>
      <c r="AF329" s="4"/>
      <c r="AG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1:45" x14ac:dyDescent="0.15">
      <c r="A330" s="4"/>
      <c r="AC330" s="4"/>
      <c r="AD330" s="4"/>
      <c r="AE330" s="4"/>
      <c r="AF330" s="4"/>
      <c r="AG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1:45" x14ac:dyDescent="0.15">
      <c r="A331" s="4"/>
      <c r="AC331" s="4"/>
      <c r="AD331" s="4"/>
      <c r="AE331" s="4"/>
      <c r="AF331" s="4"/>
      <c r="AG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1:45" x14ac:dyDescent="0.15">
      <c r="A332" s="4"/>
      <c r="AC332" s="4"/>
      <c r="AD332" s="4"/>
      <c r="AE332" s="4"/>
      <c r="AF332" s="4"/>
      <c r="AG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1:45" x14ac:dyDescent="0.15">
      <c r="A333" s="4"/>
      <c r="AC333" s="4"/>
      <c r="AD333" s="4"/>
      <c r="AE333" s="4"/>
      <c r="AF333" s="4"/>
      <c r="AG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1:45" x14ac:dyDescent="0.15">
      <c r="A334" s="4"/>
      <c r="AC334" s="4"/>
      <c r="AD334" s="4"/>
      <c r="AE334" s="4"/>
      <c r="AF334" s="4"/>
      <c r="AG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1:45" x14ac:dyDescent="0.15">
      <c r="A335" s="4"/>
      <c r="AC335" s="4"/>
      <c r="AD335" s="4"/>
      <c r="AE335" s="4"/>
      <c r="AF335" s="4"/>
      <c r="AG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1:45" x14ac:dyDescent="0.15">
      <c r="A336" s="4"/>
      <c r="AC336" s="4"/>
      <c r="AD336" s="4"/>
      <c r="AE336" s="4"/>
      <c r="AF336" s="4"/>
      <c r="AG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1:45" x14ac:dyDescent="0.15">
      <c r="A337" s="4"/>
      <c r="AC337" s="4"/>
      <c r="AD337" s="4"/>
      <c r="AE337" s="4"/>
      <c r="AF337" s="4"/>
      <c r="AG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1:45" x14ac:dyDescent="0.15">
      <c r="A338" s="4"/>
      <c r="AC338" s="4"/>
      <c r="AD338" s="4"/>
      <c r="AE338" s="4"/>
      <c r="AF338" s="4"/>
      <c r="AG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1:45" x14ac:dyDescent="0.15">
      <c r="A339" s="4"/>
      <c r="AC339" s="4"/>
      <c r="AD339" s="4"/>
      <c r="AE339" s="4"/>
      <c r="AF339" s="4"/>
      <c r="AG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1:45" x14ac:dyDescent="0.15">
      <c r="A340" s="4"/>
      <c r="AC340" s="4"/>
      <c r="AD340" s="4"/>
      <c r="AE340" s="4"/>
      <c r="AF340" s="4"/>
      <c r="AG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1:45" x14ac:dyDescent="0.15">
      <c r="A341" s="4"/>
      <c r="AC341" s="4"/>
      <c r="AD341" s="4"/>
      <c r="AE341" s="4"/>
      <c r="AF341" s="4"/>
      <c r="AG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1:45" x14ac:dyDescent="0.15">
      <c r="A342" s="4"/>
      <c r="AC342" s="4"/>
      <c r="AD342" s="4"/>
      <c r="AE342" s="4"/>
      <c r="AF342" s="4"/>
      <c r="AG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1:45" x14ac:dyDescent="0.15">
      <c r="A343" s="4"/>
      <c r="AC343" s="4"/>
      <c r="AD343" s="4"/>
      <c r="AE343" s="4"/>
      <c r="AF343" s="4"/>
      <c r="AG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1:45" x14ac:dyDescent="0.15">
      <c r="A344" s="4"/>
      <c r="AC344" s="4"/>
      <c r="AD344" s="4"/>
      <c r="AE344" s="4"/>
      <c r="AF344" s="4"/>
      <c r="AG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1:45" x14ac:dyDescent="0.15">
      <c r="A345" s="4"/>
      <c r="AC345" s="4"/>
      <c r="AD345" s="4"/>
      <c r="AE345" s="4"/>
      <c r="AF345" s="4"/>
      <c r="AG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1:45" x14ac:dyDescent="0.15">
      <c r="A346" s="4"/>
      <c r="AC346" s="4"/>
      <c r="AD346" s="4"/>
      <c r="AE346" s="4"/>
      <c r="AF346" s="4"/>
      <c r="AG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1:45" x14ac:dyDescent="0.15">
      <c r="A347" s="4"/>
      <c r="AC347" s="4"/>
      <c r="AD347" s="4"/>
      <c r="AE347" s="4"/>
      <c r="AF347" s="4"/>
      <c r="AG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1:45" x14ac:dyDescent="0.15">
      <c r="A348" s="4"/>
      <c r="AC348" s="4"/>
      <c r="AD348" s="4"/>
      <c r="AE348" s="4"/>
      <c r="AF348" s="4"/>
      <c r="AG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1:45" x14ac:dyDescent="0.15">
      <c r="A349" s="4"/>
      <c r="AC349" s="4"/>
      <c r="AD349" s="4"/>
      <c r="AE349" s="4"/>
      <c r="AF349" s="4"/>
      <c r="AG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1:45" x14ac:dyDescent="0.15">
      <c r="A350" s="4"/>
      <c r="AC350" s="4"/>
      <c r="AD350" s="4"/>
      <c r="AE350" s="4"/>
      <c r="AF350" s="4"/>
      <c r="AG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1:45" x14ac:dyDescent="0.15">
      <c r="A351" s="4"/>
      <c r="AC351" s="4"/>
      <c r="AD351" s="4"/>
      <c r="AE351" s="4"/>
      <c r="AF351" s="4"/>
      <c r="AG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1:45" x14ac:dyDescent="0.15">
      <c r="A352" s="4"/>
      <c r="AC352" s="4"/>
      <c r="AD352" s="4"/>
      <c r="AE352" s="4"/>
      <c r="AF352" s="4"/>
      <c r="AG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1:45" x14ac:dyDescent="0.15">
      <c r="A353" s="4"/>
      <c r="AC353" s="4"/>
      <c r="AD353" s="4"/>
      <c r="AE353" s="4"/>
      <c r="AF353" s="4"/>
      <c r="AG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1:45" x14ac:dyDescent="0.15">
      <c r="A354" s="4"/>
      <c r="AC354" s="4"/>
      <c r="AD354" s="4"/>
      <c r="AE354" s="4"/>
      <c r="AF354" s="4"/>
      <c r="AG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1:45" x14ac:dyDescent="0.15">
      <c r="A355" s="4"/>
      <c r="AC355" s="4"/>
      <c r="AD355" s="4"/>
      <c r="AE355" s="4"/>
      <c r="AF355" s="4"/>
      <c r="AG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1:45" x14ac:dyDescent="0.15">
      <c r="A356" s="4"/>
      <c r="AC356" s="4"/>
      <c r="AD356" s="4"/>
      <c r="AE356" s="4"/>
      <c r="AF356" s="4"/>
      <c r="AG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1:45" x14ac:dyDescent="0.15">
      <c r="A357" s="4"/>
      <c r="AC357" s="4"/>
      <c r="AD357" s="4"/>
      <c r="AE357" s="4"/>
      <c r="AF357" s="4"/>
      <c r="AG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1:45" x14ac:dyDescent="0.15">
      <c r="A358" s="4"/>
      <c r="AC358" s="4"/>
      <c r="AD358" s="4"/>
      <c r="AE358" s="4"/>
      <c r="AF358" s="4"/>
      <c r="AG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1:45" x14ac:dyDescent="0.15">
      <c r="A359" s="4"/>
      <c r="AC359" s="4"/>
      <c r="AD359" s="4"/>
      <c r="AE359" s="4"/>
      <c r="AF359" s="4"/>
      <c r="AG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1:45" x14ac:dyDescent="0.15">
      <c r="A360" s="4"/>
      <c r="AC360" s="4"/>
      <c r="AD360" s="4"/>
      <c r="AE360" s="4"/>
      <c r="AF360" s="4"/>
      <c r="AG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1:45" x14ac:dyDescent="0.15">
      <c r="A361" s="4"/>
      <c r="AC361" s="4"/>
      <c r="AD361" s="4"/>
      <c r="AE361" s="4"/>
      <c r="AF361" s="4"/>
      <c r="AG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1:45" x14ac:dyDescent="0.15">
      <c r="A362" s="4"/>
      <c r="AC362" s="4"/>
      <c r="AD362" s="4"/>
      <c r="AE362" s="4"/>
      <c r="AF362" s="4"/>
      <c r="AG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1:45" x14ac:dyDescent="0.15">
      <c r="A363" s="4"/>
      <c r="AC363" s="4"/>
      <c r="AD363" s="4"/>
      <c r="AE363" s="4"/>
      <c r="AF363" s="4"/>
      <c r="AG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1:45" x14ac:dyDescent="0.15">
      <c r="A364" s="4"/>
      <c r="AC364" s="4"/>
      <c r="AD364" s="4"/>
      <c r="AE364" s="4"/>
      <c r="AF364" s="4"/>
      <c r="AG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1:45" x14ac:dyDescent="0.15">
      <c r="A365" s="4"/>
      <c r="AC365" s="4"/>
      <c r="AD365" s="4"/>
      <c r="AE365" s="4"/>
      <c r="AF365" s="4"/>
      <c r="AG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1:45" x14ac:dyDescent="0.15">
      <c r="A366" s="4"/>
      <c r="AC366" s="4"/>
      <c r="AD366" s="4"/>
      <c r="AE366" s="4"/>
      <c r="AF366" s="4"/>
      <c r="AG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1:45" x14ac:dyDescent="0.15">
      <c r="A367" s="4"/>
      <c r="AC367" s="4"/>
      <c r="AD367" s="4"/>
      <c r="AE367" s="4"/>
      <c r="AF367" s="4"/>
      <c r="AG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1:45" x14ac:dyDescent="0.15">
      <c r="A368" s="4"/>
      <c r="AC368" s="4"/>
      <c r="AD368" s="4"/>
      <c r="AE368" s="4"/>
      <c r="AF368" s="4"/>
      <c r="AG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1:45" x14ac:dyDescent="0.15">
      <c r="A369" s="4"/>
      <c r="AC369" s="4"/>
      <c r="AD369" s="4"/>
      <c r="AE369" s="4"/>
      <c r="AF369" s="4"/>
      <c r="AG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1:45" x14ac:dyDescent="0.15">
      <c r="A370" s="4"/>
      <c r="AC370" s="4"/>
      <c r="AD370" s="4"/>
      <c r="AE370" s="4"/>
      <c r="AF370" s="4"/>
      <c r="AG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1:45" x14ac:dyDescent="0.15">
      <c r="A371" s="4"/>
      <c r="AC371" s="4"/>
      <c r="AD371" s="4"/>
      <c r="AE371" s="4"/>
      <c r="AF371" s="4"/>
      <c r="AG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1:45" x14ac:dyDescent="0.15">
      <c r="A372" s="4"/>
      <c r="AC372" s="4"/>
      <c r="AD372" s="4"/>
      <c r="AE372" s="4"/>
      <c r="AF372" s="4"/>
      <c r="AG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1:45" x14ac:dyDescent="0.15">
      <c r="A373" s="4"/>
      <c r="AC373" s="4"/>
      <c r="AD373" s="4"/>
      <c r="AE373" s="4"/>
      <c r="AF373" s="4"/>
      <c r="AG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1:45" x14ac:dyDescent="0.15">
      <c r="A374" s="4"/>
      <c r="AC374" s="4"/>
      <c r="AD374" s="4"/>
      <c r="AE374" s="4"/>
      <c r="AF374" s="4"/>
      <c r="AG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45" x14ac:dyDescent="0.15">
      <c r="A375" s="4"/>
      <c r="AC375" s="4"/>
      <c r="AD375" s="4"/>
      <c r="AE375" s="4"/>
      <c r="AF375" s="4"/>
      <c r="AG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1:45" x14ac:dyDescent="0.15">
      <c r="A376" s="4"/>
      <c r="AC376" s="4"/>
      <c r="AD376" s="4"/>
      <c r="AE376" s="4"/>
      <c r="AF376" s="4"/>
      <c r="AG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1:45" x14ac:dyDescent="0.15">
      <c r="A377" s="4"/>
      <c r="AC377" s="4"/>
      <c r="AD377" s="4"/>
      <c r="AE377" s="4"/>
      <c r="AF377" s="4"/>
      <c r="AG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1:45" x14ac:dyDescent="0.15">
      <c r="A378" s="4"/>
      <c r="AC378" s="4"/>
      <c r="AD378" s="4"/>
      <c r="AE378" s="4"/>
      <c r="AF378" s="4"/>
      <c r="AG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1:45" x14ac:dyDescent="0.15">
      <c r="A379" s="4"/>
      <c r="AC379" s="4"/>
      <c r="AD379" s="4"/>
      <c r="AE379" s="4"/>
      <c r="AF379" s="4"/>
      <c r="AG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1:45" x14ac:dyDescent="0.15">
      <c r="A380" s="4"/>
      <c r="AC380" s="4"/>
      <c r="AD380" s="4"/>
      <c r="AE380" s="4"/>
      <c r="AF380" s="4"/>
      <c r="AG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1:45" x14ac:dyDescent="0.15">
      <c r="A381" s="4"/>
      <c r="AC381" s="4"/>
      <c r="AD381" s="4"/>
      <c r="AE381" s="4"/>
      <c r="AF381" s="4"/>
      <c r="AG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1:45" x14ac:dyDescent="0.15">
      <c r="A382" s="4"/>
      <c r="AC382" s="4"/>
      <c r="AD382" s="4"/>
      <c r="AE382" s="4"/>
      <c r="AF382" s="4"/>
      <c r="AG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1:45" x14ac:dyDescent="0.15">
      <c r="A383" s="4"/>
      <c r="AC383" s="4"/>
      <c r="AD383" s="4"/>
      <c r="AE383" s="4"/>
      <c r="AF383" s="4"/>
      <c r="AG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1:45" x14ac:dyDescent="0.15">
      <c r="A384" s="4"/>
      <c r="AC384" s="4"/>
      <c r="AD384" s="4"/>
      <c r="AE384" s="4"/>
      <c r="AF384" s="4"/>
      <c r="AG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1:45" x14ac:dyDescent="0.15">
      <c r="A385" s="4"/>
      <c r="AC385" s="4"/>
      <c r="AD385" s="4"/>
      <c r="AE385" s="4"/>
      <c r="AF385" s="4"/>
      <c r="AG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1:45" x14ac:dyDescent="0.15">
      <c r="A386" s="4"/>
      <c r="AC386" s="4"/>
      <c r="AD386" s="4"/>
      <c r="AE386" s="4"/>
      <c r="AF386" s="4"/>
      <c r="AG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1:45" x14ac:dyDescent="0.15">
      <c r="A387" s="4"/>
      <c r="AC387" s="4"/>
      <c r="AD387" s="4"/>
      <c r="AE387" s="4"/>
      <c r="AF387" s="4"/>
      <c r="AG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1:45" x14ac:dyDescent="0.15">
      <c r="A388" s="4"/>
      <c r="AC388" s="4"/>
      <c r="AD388" s="4"/>
      <c r="AE388" s="4"/>
      <c r="AF388" s="4"/>
      <c r="AG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1:45" x14ac:dyDescent="0.15">
      <c r="A389" s="4"/>
      <c r="AC389" s="4"/>
      <c r="AD389" s="4"/>
      <c r="AE389" s="4"/>
      <c r="AF389" s="4"/>
      <c r="AG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1:45" x14ac:dyDescent="0.15">
      <c r="A390" s="4"/>
      <c r="AC390" s="4"/>
      <c r="AD390" s="4"/>
      <c r="AE390" s="4"/>
      <c r="AF390" s="4"/>
      <c r="AG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x14ac:dyDescent="0.15">
      <c r="A391" s="4"/>
      <c r="AC391" s="4"/>
      <c r="AD391" s="4"/>
      <c r="AE391" s="4"/>
      <c r="AF391" s="4"/>
      <c r="AG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1:45" x14ac:dyDescent="0.15">
      <c r="A392" s="4"/>
      <c r="AC392" s="4"/>
      <c r="AD392" s="4"/>
      <c r="AE392" s="4"/>
      <c r="AF392" s="4"/>
      <c r="AG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1:45" x14ac:dyDescent="0.15">
      <c r="A393" s="4"/>
      <c r="AC393" s="4"/>
      <c r="AD393" s="4"/>
      <c r="AE393" s="4"/>
      <c r="AF393" s="4"/>
      <c r="AG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1:45" x14ac:dyDescent="0.15">
      <c r="A394" s="4"/>
      <c r="AC394" s="4"/>
      <c r="AD394" s="4"/>
      <c r="AE394" s="4"/>
      <c r="AF394" s="4"/>
      <c r="AG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1:45" x14ac:dyDescent="0.15">
      <c r="A395" s="4"/>
      <c r="AC395" s="4"/>
      <c r="AD395" s="4"/>
      <c r="AE395" s="4"/>
      <c r="AF395" s="4"/>
      <c r="AG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x14ac:dyDescent="0.15">
      <c r="A396" s="4"/>
      <c r="AC396" s="4"/>
      <c r="AD396" s="4"/>
      <c r="AE396" s="4"/>
      <c r="AF396" s="4"/>
      <c r="AG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1:45" x14ac:dyDescent="0.15">
      <c r="A397" s="4"/>
      <c r="AC397" s="4"/>
      <c r="AD397" s="4"/>
      <c r="AE397" s="4"/>
      <c r="AF397" s="4"/>
      <c r="AG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1:45" x14ac:dyDescent="0.15">
      <c r="A398" s="4"/>
      <c r="AC398" s="4"/>
      <c r="AD398" s="4"/>
      <c r="AE398" s="4"/>
      <c r="AF398" s="4"/>
      <c r="AG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1:45" x14ac:dyDescent="0.15">
      <c r="A399" s="4"/>
      <c r="AC399" s="4"/>
      <c r="AD399" s="4"/>
      <c r="AE399" s="4"/>
      <c r="AF399" s="4"/>
      <c r="AG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1:45" x14ac:dyDescent="0.15">
      <c r="A400" s="4"/>
      <c r="AC400" s="4"/>
      <c r="AD400" s="4"/>
      <c r="AE400" s="4"/>
      <c r="AF400" s="4"/>
      <c r="AG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1:45" x14ac:dyDescent="0.15">
      <c r="A401" s="4"/>
      <c r="AC401" s="4"/>
      <c r="AD401" s="4"/>
      <c r="AE401" s="4"/>
      <c r="AF401" s="4"/>
      <c r="AG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1:45" x14ac:dyDescent="0.15">
      <c r="A402" s="4"/>
      <c r="AC402" s="4"/>
      <c r="AD402" s="4"/>
      <c r="AE402" s="4"/>
      <c r="AF402" s="4"/>
      <c r="AG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1:45" x14ac:dyDescent="0.15">
      <c r="A403" s="4"/>
      <c r="AC403" s="4"/>
      <c r="AD403" s="4"/>
      <c r="AE403" s="4"/>
      <c r="AF403" s="4"/>
      <c r="AG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1:45" x14ac:dyDescent="0.15">
      <c r="A404" s="4"/>
      <c r="AC404" s="4"/>
      <c r="AD404" s="4"/>
      <c r="AE404" s="4"/>
      <c r="AF404" s="4"/>
      <c r="AG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1:45" x14ac:dyDescent="0.15">
      <c r="A405" s="4"/>
      <c r="AC405" s="4"/>
      <c r="AD405" s="4"/>
      <c r="AE405" s="4"/>
      <c r="AF405" s="4"/>
      <c r="AG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1:45" x14ac:dyDescent="0.15">
      <c r="A406" s="4"/>
      <c r="AC406" s="4"/>
      <c r="AD406" s="4"/>
      <c r="AE406" s="4"/>
      <c r="AF406" s="4"/>
      <c r="AG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1:45" x14ac:dyDescent="0.15">
      <c r="A407" s="4"/>
      <c r="AC407" s="4"/>
      <c r="AD407" s="4"/>
      <c r="AE407" s="4"/>
      <c r="AF407" s="4"/>
      <c r="AG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1:45" x14ac:dyDescent="0.15">
      <c r="A408" s="4"/>
      <c r="AC408" s="4"/>
      <c r="AD408" s="4"/>
      <c r="AE408" s="4"/>
      <c r="AF408" s="4"/>
      <c r="AG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1:45" x14ac:dyDescent="0.15">
      <c r="A409" s="4"/>
      <c r="AC409" s="4"/>
      <c r="AD409" s="4"/>
      <c r="AE409" s="4"/>
      <c r="AF409" s="4"/>
      <c r="AG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1:45" x14ac:dyDescent="0.15">
      <c r="A410" s="4"/>
      <c r="AC410" s="4"/>
      <c r="AD410" s="4"/>
      <c r="AE410" s="4"/>
      <c r="AF410" s="4"/>
      <c r="AG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1:45" x14ac:dyDescent="0.15">
      <c r="A411" s="4"/>
      <c r="AC411" s="4"/>
      <c r="AD411" s="4"/>
      <c r="AE411" s="4"/>
      <c r="AF411" s="4"/>
      <c r="AG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1:45" x14ac:dyDescent="0.15">
      <c r="A412" s="4"/>
      <c r="AC412" s="4"/>
      <c r="AD412" s="4"/>
      <c r="AE412" s="4"/>
      <c r="AF412" s="4"/>
      <c r="AG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1:45" x14ac:dyDescent="0.15">
      <c r="A413" s="4"/>
      <c r="AC413" s="4"/>
      <c r="AD413" s="4"/>
      <c r="AE413" s="4"/>
      <c r="AF413" s="4"/>
      <c r="AG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1:45" x14ac:dyDescent="0.15">
      <c r="A414" s="4"/>
      <c r="AC414" s="4"/>
      <c r="AD414" s="4"/>
      <c r="AE414" s="4"/>
      <c r="AF414" s="4"/>
      <c r="AG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1:45" x14ac:dyDescent="0.15">
      <c r="A415" s="4"/>
      <c r="AC415" s="4"/>
      <c r="AD415" s="4"/>
      <c r="AE415" s="4"/>
      <c r="AF415" s="4"/>
      <c r="AG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1:45" x14ac:dyDescent="0.15">
      <c r="A416" s="4"/>
      <c r="AC416" s="4"/>
      <c r="AD416" s="4"/>
      <c r="AE416" s="4"/>
      <c r="AF416" s="4"/>
      <c r="AG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1:45" x14ac:dyDescent="0.15">
      <c r="A417" s="4"/>
      <c r="AC417" s="4"/>
      <c r="AD417" s="4"/>
      <c r="AE417" s="4"/>
      <c r="AF417" s="4"/>
      <c r="AG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1:45" x14ac:dyDescent="0.15">
      <c r="A418" s="4"/>
      <c r="AC418" s="4"/>
      <c r="AD418" s="4"/>
      <c r="AE418" s="4"/>
      <c r="AF418" s="4"/>
      <c r="AG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1:45" x14ac:dyDescent="0.15">
      <c r="A419" s="4"/>
      <c r="AC419" s="4"/>
      <c r="AD419" s="4"/>
      <c r="AE419" s="4"/>
      <c r="AF419" s="4"/>
      <c r="AG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1:45" x14ac:dyDescent="0.15">
      <c r="A420" s="4"/>
      <c r="AC420" s="4"/>
      <c r="AD420" s="4"/>
      <c r="AE420" s="4"/>
      <c r="AF420" s="4"/>
      <c r="AG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1:45" x14ac:dyDescent="0.15">
      <c r="A421" s="4"/>
      <c r="AC421" s="4"/>
      <c r="AD421" s="4"/>
      <c r="AE421" s="4"/>
      <c r="AF421" s="4"/>
      <c r="AG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1:45" x14ac:dyDescent="0.15">
      <c r="A422" s="4"/>
      <c r="AC422" s="4"/>
      <c r="AD422" s="4"/>
      <c r="AE422" s="4"/>
      <c r="AF422" s="4"/>
      <c r="AG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1:45" x14ac:dyDescent="0.15">
      <c r="A423" s="4"/>
      <c r="AC423" s="4"/>
      <c r="AD423" s="4"/>
      <c r="AE423" s="4"/>
      <c r="AF423" s="4"/>
      <c r="AG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1:45" x14ac:dyDescent="0.15">
      <c r="A424" s="4"/>
      <c r="AC424" s="4"/>
      <c r="AD424" s="4"/>
      <c r="AE424" s="4"/>
      <c r="AF424" s="4"/>
      <c r="AG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1:45" x14ac:dyDescent="0.15">
      <c r="A425" s="4"/>
      <c r="AC425" s="4"/>
      <c r="AD425" s="4"/>
      <c r="AE425" s="4"/>
      <c r="AF425" s="4"/>
      <c r="AG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1:45" x14ac:dyDescent="0.15">
      <c r="A426" s="4"/>
      <c r="AC426" s="4"/>
      <c r="AD426" s="4"/>
      <c r="AE426" s="4"/>
      <c r="AF426" s="4"/>
      <c r="AG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1:45" x14ac:dyDescent="0.15">
      <c r="A427" s="4"/>
      <c r="AC427" s="4"/>
      <c r="AD427" s="4"/>
      <c r="AE427" s="4"/>
      <c r="AF427" s="4"/>
      <c r="AG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1:45" x14ac:dyDescent="0.15">
      <c r="A428" s="4"/>
      <c r="AC428" s="4"/>
      <c r="AD428" s="4"/>
      <c r="AE428" s="4"/>
      <c r="AF428" s="4"/>
      <c r="AG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1:45" x14ac:dyDescent="0.15">
      <c r="A429" s="4"/>
      <c r="AC429" s="4"/>
      <c r="AD429" s="4"/>
      <c r="AE429" s="4"/>
      <c r="AF429" s="4"/>
      <c r="AG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1:45" x14ac:dyDescent="0.15">
      <c r="A430" s="4"/>
      <c r="AC430" s="4"/>
      <c r="AD430" s="4"/>
      <c r="AE430" s="4"/>
      <c r="AF430" s="4"/>
      <c r="AG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1:45" x14ac:dyDescent="0.15">
      <c r="A431" s="4"/>
      <c r="AC431" s="4"/>
      <c r="AD431" s="4"/>
      <c r="AE431" s="4"/>
      <c r="AF431" s="4"/>
      <c r="AG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1:45" x14ac:dyDescent="0.15">
      <c r="A432" s="4"/>
      <c r="AC432" s="4"/>
      <c r="AD432" s="4"/>
      <c r="AE432" s="4"/>
      <c r="AF432" s="4"/>
      <c r="AG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1:45" x14ac:dyDescent="0.15">
      <c r="A433" s="4"/>
      <c r="AC433" s="4"/>
      <c r="AD433" s="4"/>
      <c r="AE433" s="4"/>
      <c r="AF433" s="4"/>
      <c r="AG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1:45" x14ac:dyDescent="0.15">
      <c r="A434" s="4"/>
      <c r="AC434" s="4"/>
      <c r="AD434" s="4"/>
      <c r="AE434" s="4"/>
      <c r="AF434" s="4"/>
      <c r="AG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1:45" x14ac:dyDescent="0.15">
      <c r="A435" s="4"/>
      <c r="AC435" s="4"/>
      <c r="AD435" s="4"/>
      <c r="AE435" s="4"/>
      <c r="AF435" s="4"/>
      <c r="AG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1:45" x14ac:dyDescent="0.15">
      <c r="A436" s="4"/>
      <c r="AC436" s="4"/>
      <c r="AD436" s="4"/>
      <c r="AE436" s="4"/>
      <c r="AF436" s="4"/>
      <c r="AG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1:45" x14ac:dyDescent="0.15">
      <c r="A437" s="4"/>
      <c r="AC437" s="4"/>
      <c r="AD437" s="4"/>
      <c r="AE437" s="4"/>
      <c r="AF437" s="4"/>
      <c r="AG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1:45" x14ac:dyDescent="0.15">
      <c r="A438" s="4"/>
      <c r="AC438" s="4"/>
      <c r="AD438" s="4"/>
      <c r="AE438" s="4"/>
      <c r="AF438" s="4"/>
      <c r="AG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1:45" x14ac:dyDescent="0.15">
      <c r="A439" s="4"/>
      <c r="AC439" s="4"/>
      <c r="AD439" s="4"/>
      <c r="AE439" s="4"/>
      <c r="AF439" s="4"/>
      <c r="AG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1:45" x14ac:dyDescent="0.15">
      <c r="A440" s="4"/>
      <c r="AC440" s="4"/>
      <c r="AD440" s="4"/>
      <c r="AE440" s="4"/>
      <c r="AF440" s="4"/>
      <c r="AG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1:45" x14ac:dyDescent="0.15">
      <c r="A441" s="4"/>
      <c r="AC441" s="4"/>
      <c r="AD441" s="4"/>
      <c r="AE441" s="4"/>
      <c r="AF441" s="4"/>
      <c r="AG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1:45" x14ac:dyDescent="0.15">
      <c r="A442" s="4"/>
      <c r="AC442" s="4"/>
      <c r="AD442" s="4"/>
      <c r="AE442" s="4"/>
      <c r="AF442" s="4"/>
      <c r="AG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1:45" x14ac:dyDescent="0.15">
      <c r="A443" s="4"/>
      <c r="AC443" s="4"/>
      <c r="AD443" s="4"/>
      <c r="AE443" s="4"/>
      <c r="AF443" s="4"/>
      <c r="AG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1:45" x14ac:dyDescent="0.15">
      <c r="A444" s="4"/>
      <c r="AC444" s="4"/>
      <c r="AD444" s="4"/>
      <c r="AE444" s="4"/>
      <c r="AF444" s="4"/>
      <c r="AG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1:45" x14ac:dyDescent="0.15">
      <c r="A445" s="4"/>
      <c r="AC445" s="4"/>
      <c r="AD445" s="4"/>
      <c r="AE445" s="4"/>
      <c r="AF445" s="4"/>
      <c r="AG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1:45" x14ac:dyDescent="0.15">
      <c r="A446" s="4"/>
      <c r="AC446" s="4"/>
      <c r="AD446" s="4"/>
      <c r="AE446" s="4"/>
      <c r="AF446" s="4"/>
      <c r="AG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1:45" x14ac:dyDescent="0.15">
      <c r="A447" s="4"/>
      <c r="AC447" s="4"/>
      <c r="AD447" s="4"/>
      <c r="AE447" s="4"/>
      <c r="AF447" s="4"/>
      <c r="AG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1:45" x14ac:dyDescent="0.15">
      <c r="A448" s="4"/>
      <c r="AC448" s="4"/>
      <c r="AD448" s="4"/>
      <c r="AE448" s="4"/>
      <c r="AF448" s="4"/>
      <c r="AG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1:45" x14ac:dyDescent="0.15">
      <c r="A449" s="4"/>
      <c r="AC449" s="4"/>
      <c r="AD449" s="4"/>
      <c r="AE449" s="4"/>
      <c r="AF449" s="4"/>
      <c r="AG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1:45" x14ac:dyDescent="0.15">
      <c r="A450" s="4"/>
      <c r="AC450" s="4"/>
      <c r="AD450" s="4"/>
      <c r="AE450" s="4"/>
      <c r="AF450" s="4"/>
      <c r="AG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1:45" x14ac:dyDescent="0.15">
      <c r="A451" s="4"/>
      <c r="AC451" s="4"/>
      <c r="AD451" s="4"/>
      <c r="AE451" s="4"/>
      <c r="AF451" s="4"/>
      <c r="AG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1:45" x14ac:dyDescent="0.15">
      <c r="A452" s="4"/>
      <c r="AC452" s="4"/>
      <c r="AD452" s="4"/>
      <c r="AE452" s="4"/>
      <c r="AF452" s="4"/>
      <c r="AG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1:45" x14ac:dyDescent="0.15">
      <c r="A453" s="4"/>
      <c r="AC453" s="4"/>
      <c r="AD453" s="4"/>
      <c r="AE453" s="4"/>
      <c r="AF453" s="4"/>
      <c r="AG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1:45" x14ac:dyDescent="0.15">
      <c r="A454" s="4"/>
      <c r="AC454" s="4"/>
      <c r="AD454" s="4"/>
      <c r="AE454" s="4"/>
      <c r="AF454" s="4"/>
      <c r="AG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1:45" x14ac:dyDescent="0.15">
      <c r="A455" s="4"/>
      <c r="AC455" s="4"/>
      <c r="AD455" s="4"/>
      <c r="AE455" s="4"/>
      <c r="AF455" s="4"/>
      <c r="AG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1:45" x14ac:dyDescent="0.15">
      <c r="A456" s="4"/>
      <c r="AC456" s="4"/>
      <c r="AD456" s="4"/>
      <c r="AE456" s="4"/>
      <c r="AF456" s="4"/>
      <c r="AG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1:45" x14ac:dyDescent="0.15">
      <c r="A457" s="4"/>
      <c r="AC457" s="4"/>
      <c r="AD457" s="4"/>
      <c r="AE457" s="4"/>
      <c r="AF457" s="4"/>
      <c r="AG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1:45" x14ac:dyDescent="0.15">
      <c r="A458" s="4"/>
      <c r="AC458" s="4"/>
      <c r="AD458" s="4"/>
      <c r="AE458" s="4"/>
      <c r="AF458" s="4"/>
      <c r="AG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1:45" x14ac:dyDescent="0.15">
      <c r="A459" s="4"/>
      <c r="AC459" s="4"/>
      <c r="AD459" s="4"/>
      <c r="AE459" s="4"/>
      <c r="AF459" s="4"/>
      <c r="AG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1:45" x14ac:dyDescent="0.15">
      <c r="A460" s="4"/>
      <c r="AC460" s="4"/>
      <c r="AD460" s="4"/>
      <c r="AE460" s="4"/>
      <c r="AF460" s="4"/>
      <c r="AG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1:45" x14ac:dyDescent="0.15">
      <c r="A461" s="4"/>
      <c r="AC461" s="4"/>
      <c r="AD461" s="4"/>
      <c r="AE461" s="4"/>
      <c r="AF461" s="4"/>
      <c r="AG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1:45" x14ac:dyDescent="0.15">
      <c r="A462" s="4"/>
      <c r="AC462" s="4"/>
      <c r="AD462" s="4"/>
      <c r="AE462" s="4"/>
      <c r="AF462" s="4"/>
      <c r="AG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1:45" x14ac:dyDescent="0.15">
      <c r="A463" s="4"/>
      <c r="AC463" s="4"/>
      <c r="AD463" s="4"/>
      <c r="AE463" s="4"/>
      <c r="AF463" s="4"/>
      <c r="AG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1:45" x14ac:dyDescent="0.15">
      <c r="A464" s="4"/>
      <c r="AC464" s="4"/>
      <c r="AD464" s="4"/>
      <c r="AE464" s="4"/>
      <c r="AF464" s="4"/>
      <c r="AG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1:45" x14ac:dyDescent="0.15">
      <c r="A465" s="4"/>
      <c r="AC465" s="4"/>
      <c r="AD465" s="4"/>
      <c r="AE465" s="4"/>
      <c r="AF465" s="4"/>
      <c r="AG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1:45" x14ac:dyDescent="0.15">
      <c r="A466" s="4"/>
      <c r="AC466" s="4"/>
      <c r="AD466" s="4"/>
      <c r="AE466" s="4"/>
      <c r="AF466" s="4"/>
      <c r="AG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1:45" x14ac:dyDescent="0.15">
      <c r="A467" s="4"/>
      <c r="AC467" s="4"/>
      <c r="AD467" s="4"/>
      <c r="AE467" s="4"/>
      <c r="AF467" s="4"/>
      <c r="AG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1:45" x14ac:dyDescent="0.15">
      <c r="A468" s="4"/>
      <c r="AC468" s="4"/>
      <c r="AD468" s="4"/>
      <c r="AE468" s="4"/>
      <c r="AF468" s="4"/>
      <c r="AG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1:45" x14ac:dyDescent="0.15">
      <c r="A469" s="4"/>
      <c r="AC469" s="4"/>
      <c r="AD469" s="4"/>
      <c r="AE469" s="4"/>
      <c r="AF469" s="4"/>
      <c r="AG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1:45" x14ac:dyDescent="0.15">
      <c r="A470" s="4"/>
      <c r="AC470" s="4"/>
      <c r="AD470" s="4"/>
      <c r="AE470" s="4"/>
      <c r="AF470" s="4"/>
      <c r="AG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1:45" x14ac:dyDescent="0.15">
      <c r="A471" s="4"/>
      <c r="AC471" s="4"/>
      <c r="AD471" s="4"/>
      <c r="AE471" s="4"/>
      <c r="AF471" s="4"/>
      <c r="AG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1:45" x14ac:dyDescent="0.15">
      <c r="A472" s="4"/>
      <c r="AC472" s="4"/>
      <c r="AD472" s="4"/>
      <c r="AE472" s="4"/>
      <c r="AF472" s="4"/>
      <c r="AG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1:45" x14ac:dyDescent="0.15">
      <c r="A473" s="4"/>
      <c r="AC473" s="4"/>
      <c r="AD473" s="4"/>
      <c r="AE473" s="4"/>
      <c r="AF473" s="4"/>
      <c r="AG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1:45" x14ac:dyDescent="0.15">
      <c r="A474" s="4"/>
      <c r="AC474" s="4"/>
      <c r="AD474" s="4"/>
      <c r="AE474" s="4"/>
      <c r="AF474" s="4"/>
      <c r="AG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1:45" x14ac:dyDescent="0.15">
      <c r="A475" s="4"/>
      <c r="AC475" s="4"/>
      <c r="AD475" s="4"/>
      <c r="AE475" s="4"/>
      <c r="AF475" s="4"/>
      <c r="AG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1:45" x14ac:dyDescent="0.15">
      <c r="A476" s="4"/>
      <c r="AC476" s="4"/>
      <c r="AD476" s="4"/>
      <c r="AE476" s="4"/>
      <c r="AF476" s="4"/>
      <c r="AG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1:45" x14ac:dyDescent="0.15">
      <c r="A477" s="4"/>
      <c r="AC477" s="4"/>
      <c r="AD477" s="4"/>
      <c r="AE477" s="4"/>
      <c r="AF477" s="4"/>
      <c r="AG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1:45" x14ac:dyDescent="0.15">
      <c r="A478" s="4"/>
      <c r="AC478" s="4"/>
      <c r="AD478" s="4"/>
      <c r="AE478" s="4"/>
      <c r="AF478" s="4"/>
      <c r="AG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1:45" x14ac:dyDescent="0.15">
      <c r="A479" s="4"/>
      <c r="AC479" s="4"/>
      <c r="AD479" s="4"/>
      <c r="AE479" s="4"/>
      <c r="AF479" s="4"/>
      <c r="AG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1:45" x14ac:dyDescent="0.15">
      <c r="A480" s="4"/>
      <c r="AC480" s="4"/>
      <c r="AD480" s="4"/>
      <c r="AE480" s="4"/>
      <c r="AF480" s="4"/>
      <c r="AG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1:45" x14ac:dyDescent="0.15">
      <c r="A481" s="4"/>
      <c r="AC481" s="4"/>
      <c r="AD481" s="4"/>
      <c r="AE481" s="4"/>
      <c r="AF481" s="4"/>
      <c r="AG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1:45" x14ac:dyDescent="0.15">
      <c r="A482" s="4"/>
      <c r="AC482" s="4"/>
      <c r="AD482" s="4"/>
      <c r="AE482" s="4"/>
      <c r="AF482" s="4"/>
      <c r="AG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1:45" x14ac:dyDescent="0.15">
      <c r="A483" s="4"/>
      <c r="AC483" s="4"/>
      <c r="AD483" s="4"/>
      <c r="AE483" s="4"/>
      <c r="AF483" s="4"/>
      <c r="AG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1:45" x14ac:dyDescent="0.15">
      <c r="A484" s="4"/>
      <c r="AC484" s="4"/>
      <c r="AD484" s="4"/>
      <c r="AE484" s="4"/>
      <c r="AF484" s="4"/>
      <c r="AG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1:45" x14ac:dyDescent="0.15">
      <c r="A485" s="4"/>
      <c r="AC485" s="4"/>
      <c r="AD485" s="4"/>
      <c r="AE485" s="4"/>
      <c r="AF485" s="4"/>
      <c r="AG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1:45" x14ac:dyDescent="0.15">
      <c r="A486" s="4"/>
      <c r="AC486" s="4"/>
      <c r="AD486" s="4"/>
      <c r="AE486" s="4"/>
      <c r="AF486" s="4"/>
      <c r="AG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1:45" x14ac:dyDescent="0.15">
      <c r="A487" s="4"/>
      <c r="AC487" s="4"/>
      <c r="AD487" s="4"/>
      <c r="AE487" s="4"/>
      <c r="AF487" s="4"/>
      <c r="AG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1:45" x14ac:dyDescent="0.15">
      <c r="A488" s="4"/>
      <c r="AC488" s="4"/>
      <c r="AD488" s="4"/>
      <c r="AE488" s="4"/>
      <c r="AF488" s="4"/>
      <c r="AG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1:45" x14ac:dyDescent="0.15">
      <c r="A489" s="4"/>
      <c r="AC489" s="4"/>
      <c r="AD489" s="4"/>
      <c r="AE489" s="4"/>
      <c r="AF489" s="4"/>
      <c r="AG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1:45" x14ac:dyDescent="0.15">
      <c r="A490" s="4"/>
      <c r="AC490" s="4"/>
      <c r="AD490" s="4"/>
      <c r="AE490" s="4"/>
      <c r="AF490" s="4"/>
      <c r="AG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1:45" x14ac:dyDescent="0.15">
      <c r="A491" s="4"/>
      <c r="AC491" s="4"/>
      <c r="AD491" s="4"/>
      <c r="AE491" s="4"/>
      <c r="AF491" s="4"/>
      <c r="AG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</row>
    <row r="492" spans="1:45" x14ac:dyDescent="0.15">
      <c r="A492" s="4"/>
      <c r="AC492" s="4"/>
      <c r="AD492" s="4"/>
      <c r="AE492" s="4"/>
      <c r="AF492" s="4"/>
      <c r="AG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</row>
    <row r="493" spans="1:45" x14ac:dyDescent="0.15">
      <c r="A493" s="4"/>
      <c r="AC493" s="4"/>
      <c r="AD493" s="4"/>
      <c r="AE493" s="4"/>
      <c r="AF493" s="4"/>
      <c r="AG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</row>
    <row r="494" spans="1:45" x14ac:dyDescent="0.15">
      <c r="A494" s="4"/>
      <c r="AC494" s="4"/>
      <c r="AD494" s="4"/>
      <c r="AE494" s="4"/>
      <c r="AF494" s="4"/>
      <c r="AG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</row>
    <row r="495" spans="1:45" x14ac:dyDescent="0.15">
      <c r="A495" s="4"/>
      <c r="AC495" s="4"/>
      <c r="AD495" s="4"/>
      <c r="AE495" s="4"/>
      <c r="AF495" s="4"/>
      <c r="AG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</row>
    <row r="496" spans="1:45" x14ac:dyDescent="0.15">
      <c r="A496" s="4"/>
      <c r="AC496" s="4"/>
      <c r="AD496" s="4"/>
      <c r="AE496" s="4"/>
      <c r="AF496" s="4"/>
      <c r="AG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</row>
    <row r="497" spans="1:45" x14ac:dyDescent="0.15">
      <c r="A497" s="4"/>
      <c r="AC497" s="4"/>
      <c r="AD497" s="4"/>
      <c r="AE497" s="4"/>
      <c r="AF497" s="4"/>
      <c r="AG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</row>
    <row r="498" spans="1:45" x14ac:dyDescent="0.15">
      <c r="A498" s="4"/>
      <c r="AC498" s="4"/>
      <c r="AD498" s="4"/>
      <c r="AE498" s="4"/>
      <c r="AF498" s="4"/>
      <c r="AG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</row>
    <row r="499" spans="1:45" x14ac:dyDescent="0.15">
      <c r="A499" s="4"/>
      <c r="AC499" s="4"/>
      <c r="AD499" s="4"/>
      <c r="AE499" s="4"/>
      <c r="AF499" s="4"/>
      <c r="AG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</row>
    <row r="500" spans="1:45" x14ac:dyDescent="0.15">
      <c r="A500" s="4"/>
      <c r="AC500" s="4"/>
      <c r="AD500" s="4"/>
      <c r="AE500" s="4"/>
      <c r="AF500" s="4"/>
      <c r="AG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1:45" x14ac:dyDescent="0.15">
      <c r="A501" s="4"/>
      <c r="AC501" s="4"/>
      <c r="AD501" s="4"/>
      <c r="AE501" s="4"/>
      <c r="AF501" s="4"/>
      <c r="AG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1:45" x14ac:dyDescent="0.15">
      <c r="A502" s="4"/>
      <c r="AC502" s="4"/>
      <c r="AD502" s="4"/>
      <c r="AE502" s="4"/>
      <c r="AF502" s="4"/>
      <c r="AG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</row>
    <row r="503" spans="1:45" x14ac:dyDescent="0.15">
      <c r="A503" s="4"/>
      <c r="AC503" s="4"/>
      <c r="AD503" s="4"/>
      <c r="AE503" s="4"/>
      <c r="AF503" s="4"/>
      <c r="AG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</row>
    <row r="504" spans="1:45" x14ac:dyDescent="0.15">
      <c r="A504" s="4"/>
      <c r="AC504" s="4"/>
      <c r="AD504" s="4"/>
      <c r="AE504" s="4"/>
      <c r="AF504" s="4"/>
      <c r="AG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</row>
    <row r="505" spans="1:45" x14ac:dyDescent="0.15">
      <c r="A505" s="4"/>
      <c r="AC505" s="4"/>
      <c r="AD505" s="4"/>
      <c r="AE505" s="4"/>
      <c r="AF505" s="4"/>
      <c r="AG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</row>
    <row r="506" spans="1:45" x14ac:dyDescent="0.15">
      <c r="A506" s="4"/>
      <c r="AC506" s="4"/>
      <c r="AD506" s="4"/>
      <c r="AE506" s="4"/>
      <c r="AF506" s="4"/>
      <c r="AG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</row>
    <row r="507" spans="1:45" x14ac:dyDescent="0.15">
      <c r="A507" s="4"/>
      <c r="AC507" s="4"/>
      <c r="AD507" s="4"/>
      <c r="AE507" s="4"/>
      <c r="AF507" s="4"/>
      <c r="AG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</row>
    <row r="508" spans="1:45" x14ac:dyDescent="0.15">
      <c r="A508" s="4"/>
      <c r="AC508" s="4"/>
      <c r="AD508" s="4"/>
      <c r="AE508" s="4"/>
      <c r="AF508" s="4"/>
      <c r="AG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</row>
    <row r="509" spans="1:45" x14ac:dyDescent="0.15">
      <c r="A509" s="4"/>
      <c r="AC509" s="4"/>
      <c r="AD509" s="4"/>
      <c r="AE509" s="4"/>
      <c r="AF509" s="4"/>
      <c r="AG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</row>
    <row r="510" spans="1:45" x14ac:dyDescent="0.15">
      <c r="A510" s="4"/>
      <c r="AC510" s="4"/>
      <c r="AD510" s="4"/>
      <c r="AE510" s="4"/>
      <c r="AF510" s="4"/>
      <c r="AG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</row>
    <row r="511" spans="1:45" x14ac:dyDescent="0.15">
      <c r="A511" s="4"/>
      <c r="AC511" s="4"/>
      <c r="AD511" s="4"/>
      <c r="AE511" s="4"/>
      <c r="AF511" s="4"/>
      <c r="AG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</row>
    <row r="512" spans="1:45" x14ac:dyDescent="0.15">
      <c r="A512" s="4"/>
      <c r="AC512" s="4"/>
      <c r="AD512" s="4"/>
      <c r="AE512" s="4"/>
      <c r="AF512" s="4"/>
      <c r="AG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</row>
    <row r="513" spans="1:45" x14ac:dyDescent="0.15">
      <c r="A513" s="4"/>
      <c r="AC513" s="4"/>
      <c r="AD513" s="4"/>
      <c r="AE513" s="4"/>
      <c r="AF513" s="4"/>
      <c r="AG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</row>
    <row r="514" spans="1:45" x14ac:dyDescent="0.15">
      <c r="A514" s="4"/>
      <c r="AC514" s="4"/>
      <c r="AD514" s="4"/>
      <c r="AE514" s="4"/>
      <c r="AF514" s="4"/>
      <c r="AG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</row>
    <row r="515" spans="1:45" x14ac:dyDescent="0.15">
      <c r="A515" s="4"/>
      <c r="AC515" s="4"/>
      <c r="AD515" s="4"/>
      <c r="AE515" s="4"/>
      <c r="AF515" s="4"/>
      <c r="AG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</row>
    <row r="516" spans="1:45" x14ac:dyDescent="0.15">
      <c r="A516" s="4"/>
      <c r="AC516" s="4"/>
      <c r="AD516" s="4"/>
      <c r="AE516" s="4"/>
      <c r="AF516" s="4"/>
      <c r="AG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</row>
    <row r="517" spans="1:45" x14ac:dyDescent="0.15">
      <c r="A517" s="4"/>
      <c r="AC517" s="4"/>
      <c r="AD517" s="4"/>
      <c r="AE517" s="4"/>
      <c r="AF517" s="4"/>
      <c r="AG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</row>
    <row r="518" spans="1:45" x14ac:dyDescent="0.15">
      <c r="A518" s="4"/>
      <c r="AC518" s="4"/>
      <c r="AD518" s="4"/>
      <c r="AE518" s="4"/>
      <c r="AF518" s="4"/>
      <c r="AG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</row>
    <row r="519" spans="1:45" x14ac:dyDescent="0.15">
      <c r="A519" s="4"/>
      <c r="AC519" s="4"/>
      <c r="AD519" s="4"/>
      <c r="AE519" s="4"/>
      <c r="AF519" s="4"/>
      <c r="AG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</row>
    <row r="520" spans="1:45" x14ac:dyDescent="0.15">
      <c r="A520" s="4"/>
      <c r="AC520" s="4"/>
      <c r="AD520" s="4"/>
      <c r="AE520" s="4"/>
      <c r="AF520" s="4"/>
      <c r="AG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</row>
    <row r="521" spans="1:45" x14ac:dyDescent="0.15">
      <c r="A521" s="4"/>
      <c r="AC521" s="4"/>
      <c r="AD521" s="4"/>
      <c r="AE521" s="4"/>
      <c r="AF521" s="4"/>
      <c r="AG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</row>
    <row r="522" spans="1:45" x14ac:dyDescent="0.15">
      <c r="A522" s="4"/>
      <c r="AC522" s="4"/>
      <c r="AD522" s="4"/>
      <c r="AE522" s="4"/>
      <c r="AF522" s="4"/>
      <c r="AG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</row>
    <row r="523" spans="1:45" x14ac:dyDescent="0.15">
      <c r="A523" s="4"/>
      <c r="AC523" s="4"/>
      <c r="AD523" s="4"/>
      <c r="AE523" s="4"/>
      <c r="AF523" s="4"/>
      <c r="AG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</row>
    <row r="524" spans="1:45" x14ac:dyDescent="0.15">
      <c r="A524" s="4"/>
      <c r="AC524" s="4"/>
      <c r="AD524" s="4"/>
      <c r="AE524" s="4"/>
      <c r="AF524" s="4"/>
      <c r="AG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</row>
    <row r="525" spans="1:45" x14ac:dyDescent="0.15">
      <c r="A525" s="4"/>
      <c r="E525" s="504"/>
      <c r="F525" s="504"/>
      <c r="AC525" s="4"/>
      <c r="AD525" s="4"/>
      <c r="AE525" s="4"/>
      <c r="AF525" s="4"/>
      <c r="AG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</row>
    <row r="526" spans="1:45" x14ac:dyDescent="0.15">
      <c r="A526" s="4"/>
      <c r="AC526" s="4"/>
      <c r="AD526" s="4"/>
      <c r="AE526" s="4"/>
      <c r="AF526" s="4"/>
      <c r="AG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</row>
    <row r="527" spans="1:45" x14ac:dyDescent="0.15">
      <c r="A527" s="4"/>
      <c r="AC527" s="4"/>
      <c r="AD527" s="4"/>
      <c r="AE527" s="4"/>
      <c r="AF527" s="4"/>
      <c r="AG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</row>
    <row r="528" spans="1:45" x14ac:dyDescent="0.15">
      <c r="A528" s="4"/>
      <c r="AC528" s="4"/>
      <c r="AD528" s="4"/>
      <c r="AE528" s="4"/>
      <c r="AF528" s="4"/>
      <c r="AG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</row>
    <row r="529" spans="1:45" x14ac:dyDescent="0.15">
      <c r="A529" s="4"/>
      <c r="AC529" s="4"/>
      <c r="AD529" s="4"/>
      <c r="AE529" s="4"/>
      <c r="AF529" s="4"/>
      <c r="AG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</row>
    <row r="530" spans="1:45" x14ac:dyDescent="0.15">
      <c r="A530" s="4"/>
      <c r="AC530" s="4"/>
      <c r="AD530" s="4"/>
      <c r="AE530" s="4"/>
      <c r="AF530" s="4"/>
      <c r="AG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</row>
    <row r="531" spans="1:45" x14ac:dyDescent="0.15">
      <c r="A531" s="4"/>
      <c r="AC531" s="4"/>
      <c r="AD531" s="4"/>
      <c r="AE531" s="4"/>
      <c r="AF531" s="4"/>
      <c r="AG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</row>
    <row r="532" spans="1:45" x14ac:dyDescent="0.15">
      <c r="A532" s="4"/>
      <c r="AC532" s="4"/>
      <c r="AD532" s="4"/>
      <c r="AE532" s="4"/>
      <c r="AF532" s="4"/>
      <c r="AG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</row>
    <row r="533" spans="1:45" x14ac:dyDescent="0.15">
      <c r="A533" s="4"/>
      <c r="AC533" s="4"/>
      <c r="AD533" s="4"/>
      <c r="AE533" s="4"/>
      <c r="AF533" s="4"/>
      <c r="AG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</row>
    <row r="534" spans="1:45" x14ac:dyDescent="0.15">
      <c r="A534" s="4"/>
      <c r="AC534" s="4"/>
      <c r="AD534" s="4"/>
      <c r="AE534" s="4"/>
      <c r="AF534" s="4"/>
      <c r="AG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</row>
    <row r="535" spans="1:45" x14ac:dyDescent="0.15">
      <c r="A535" s="4"/>
      <c r="AC535" s="4"/>
      <c r="AD535" s="4"/>
      <c r="AE535" s="4"/>
      <c r="AF535" s="4"/>
      <c r="AG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</row>
    <row r="536" spans="1:45" x14ac:dyDescent="0.15">
      <c r="A536" s="4"/>
      <c r="AC536" s="4"/>
      <c r="AD536" s="4"/>
      <c r="AE536" s="4"/>
      <c r="AF536" s="4"/>
      <c r="AG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</row>
    <row r="537" spans="1:45" x14ac:dyDescent="0.15">
      <c r="A537" s="4"/>
      <c r="AC537" s="4"/>
      <c r="AD537" s="4"/>
      <c r="AE537" s="4"/>
      <c r="AF537" s="4"/>
      <c r="AG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</row>
    <row r="538" spans="1:45" x14ac:dyDescent="0.15">
      <c r="A538" s="4"/>
      <c r="AC538" s="4"/>
      <c r="AD538" s="4"/>
      <c r="AE538" s="4"/>
      <c r="AF538" s="4"/>
      <c r="AG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</row>
    <row r="539" spans="1:45" x14ac:dyDescent="0.15">
      <c r="A539" s="4"/>
      <c r="AC539" s="4"/>
      <c r="AD539" s="4"/>
      <c r="AE539" s="4"/>
      <c r="AF539" s="4"/>
      <c r="AG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</row>
    <row r="540" spans="1:45" x14ac:dyDescent="0.15">
      <c r="A540" s="4"/>
      <c r="AC540" s="4"/>
      <c r="AD540" s="4"/>
      <c r="AE540" s="4"/>
      <c r="AF540" s="4"/>
      <c r="AG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</row>
    <row r="541" spans="1:45" x14ac:dyDescent="0.15">
      <c r="A541" s="4"/>
      <c r="AC541" s="4"/>
      <c r="AD541" s="4"/>
      <c r="AE541" s="4"/>
      <c r="AF541" s="4"/>
      <c r="AG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</row>
    <row r="542" spans="1:45" x14ac:dyDescent="0.15">
      <c r="A542" s="4"/>
      <c r="AC542" s="4"/>
      <c r="AD542" s="4"/>
      <c r="AE542" s="4"/>
      <c r="AF542" s="4"/>
      <c r="AG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</row>
    <row r="543" spans="1:45" x14ac:dyDescent="0.15">
      <c r="A543" s="4"/>
      <c r="AC543" s="4"/>
      <c r="AD543" s="4"/>
      <c r="AE543" s="4"/>
      <c r="AF543" s="4"/>
      <c r="AG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</row>
    <row r="544" spans="1:45" x14ac:dyDescent="0.15">
      <c r="A544" s="4"/>
      <c r="AC544" s="4"/>
      <c r="AD544" s="4"/>
      <c r="AE544" s="4"/>
      <c r="AF544" s="4"/>
      <c r="AG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</row>
    <row r="545" spans="1:45" x14ac:dyDescent="0.15">
      <c r="A545" s="4"/>
      <c r="AC545" s="4"/>
      <c r="AD545" s="4"/>
      <c r="AE545" s="4"/>
      <c r="AF545" s="4"/>
      <c r="AG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</row>
    <row r="546" spans="1:45" x14ac:dyDescent="0.15">
      <c r="A546" s="4"/>
      <c r="AC546" s="4"/>
      <c r="AD546" s="4"/>
      <c r="AE546" s="4"/>
      <c r="AF546" s="4"/>
      <c r="AG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</row>
    <row r="547" spans="1:45" x14ac:dyDescent="0.15">
      <c r="A547" s="4"/>
      <c r="AC547" s="4"/>
      <c r="AD547" s="4"/>
      <c r="AE547" s="4"/>
      <c r="AF547" s="4"/>
      <c r="AG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</row>
    <row r="548" spans="1:45" x14ac:dyDescent="0.15">
      <c r="A548" s="4"/>
      <c r="AC548" s="4"/>
      <c r="AD548" s="4"/>
      <c r="AE548" s="4"/>
      <c r="AF548" s="4"/>
      <c r="AG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</row>
    <row r="549" spans="1:45" x14ac:dyDescent="0.15">
      <c r="A549" s="4"/>
      <c r="AC549" s="4"/>
      <c r="AD549" s="4"/>
      <c r="AE549" s="4"/>
      <c r="AF549" s="4"/>
      <c r="AG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</row>
    <row r="550" spans="1:45" x14ac:dyDescent="0.15">
      <c r="A550" s="4"/>
      <c r="AC550" s="4"/>
      <c r="AD550" s="4"/>
      <c r="AE550" s="4"/>
      <c r="AF550" s="4"/>
      <c r="AG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</row>
    <row r="551" spans="1:45" x14ac:dyDescent="0.15">
      <c r="A551" s="4"/>
      <c r="AC551" s="4"/>
      <c r="AD551" s="4"/>
      <c r="AE551" s="4"/>
      <c r="AF551" s="4"/>
      <c r="AG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</row>
    <row r="552" spans="1:45" x14ac:dyDescent="0.15">
      <c r="A552" s="4"/>
      <c r="AC552" s="4"/>
      <c r="AD552" s="4"/>
      <c r="AE552" s="4"/>
      <c r="AF552" s="4"/>
      <c r="AG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</row>
    <row r="553" spans="1:45" x14ac:dyDescent="0.15">
      <c r="A553" s="4"/>
      <c r="AC553" s="4"/>
      <c r="AD553" s="4"/>
      <c r="AE553" s="4"/>
      <c r="AF553" s="4"/>
      <c r="AG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</row>
    <row r="554" spans="1:45" x14ac:dyDescent="0.15">
      <c r="A554" s="4"/>
      <c r="AC554" s="4"/>
      <c r="AD554" s="4"/>
      <c r="AE554" s="4"/>
      <c r="AF554" s="4"/>
      <c r="AG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</row>
    <row r="555" spans="1:45" x14ac:dyDescent="0.15">
      <c r="A555" s="4"/>
      <c r="AC555" s="4"/>
      <c r="AD555" s="4"/>
      <c r="AE555" s="4"/>
      <c r="AF555" s="4"/>
      <c r="AG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</row>
    <row r="556" spans="1:45" x14ac:dyDescent="0.15">
      <c r="A556" s="4"/>
      <c r="AC556" s="4"/>
      <c r="AD556" s="4"/>
      <c r="AE556" s="4"/>
      <c r="AF556" s="4"/>
      <c r="AG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</row>
    <row r="557" spans="1:45" x14ac:dyDescent="0.15">
      <c r="A557" s="4"/>
      <c r="AC557" s="4"/>
      <c r="AD557" s="4"/>
      <c r="AE557" s="4"/>
      <c r="AF557" s="4"/>
      <c r="AG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</row>
    <row r="558" spans="1:45" x14ac:dyDescent="0.15">
      <c r="A558" s="4"/>
      <c r="AC558" s="4"/>
      <c r="AD558" s="4"/>
      <c r="AE558" s="4"/>
      <c r="AF558" s="4"/>
      <c r="AG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</row>
    <row r="559" spans="1:45" x14ac:dyDescent="0.15">
      <c r="A559" s="4"/>
      <c r="AC559" s="4"/>
      <c r="AD559" s="4"/>
      <c r="AE559" s="4"/>
      <c r="AF559" s="4"/>
      <c r="AG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</row>
    <row r="560" spans="1:45" x14ac:dyDescent="0.15">
      <c r="A560" s="4"/>
      <c r="AC560" s="4"/>
      <c r="AD560" s="4"/>
      <c r="AE560" s="4"/>
      <c r="AF560" s="4"/>
      <c r="AG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</row>
    <row r="561" spans="1:45" x14ac:dyDescent="0.15">
      <c r="A561" s="4"/>
      <c r="AC561" s="4"/>
      <c r="AD561" s="4"/>
      <c r="AE561" s="4"/>
      <c r="AF561" s="4"/>
      <c r="AG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</row>
    <row r="562" spans="1:45" x14ac:dyDescent="0.15">
      <c r="A562" s="4"/>
      <c r="AC562" s="4"/>
      <c r="AD562" s="4"/>
      <c r="AE562" s="4"/>
      <c r="AF562" s="4"/>
      <c r="AG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</row>
    <row r="563" spans="1:45" x14ac:dyDescent="0.15">
      <c r="A563" s="4"/>
      <c r="AC563" s="4"/>
      <c r="AD563" s="4"/>
      <c r="AE563" s="4"/>
      <c r="AF563" s="4"/>
      <c r="AG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</row>
    <row r="564" spans="1:45" x14ac:dyDescent="0.15">
      <c r="A564" s="4"/>
      <c r="AC564" s="4"/>
      <c r="AD564" s="4"/>
      <c r="AE564" s="4"/>
      <c r="AF564" s="4"/>
      <c r="AG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</row>
    <row r="565" spans="1:45" x14ac:dyDescent="0.15">
      <c r="A565" s="4"/>
      <c r="AC565" s="4"/>
      <c r="AD565" s="4"/>
      <c r="AE565" s="4"/>
      <c r="AF565" s="4"/>
      <c r="AG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</row>
    <row r="566" spans="1:45" x14ac:dyDescent="0.15">
      <c r="A566" s="4"/>
      <c r="AC566" s="4"/>
      <c r="AD566" s="4"/>
      <c r="AE566" s="4"/>
      <c r="AF566" s="4"/>
      <c r="AG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</row>
    <row r="567" spans="1:45" x14ac:dyDescent="0.15">
      <c r="A567" s="4"/>
      <c r="AC567" s="4"/>
      <c r="AD567" s="4"/>
      <c r="AE567" s="4"/>
      <c r="AF567" s="4"/>
      <c r="AG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</row>
    <row r="568" spans="1:45" x14ac:dyDescent="0.15">
      <c r="A568" s="4"/>
      <c r="AC568" s="4"/>
      <c r="AD568" s="4"/>
      <c r="AE568" s="4"/>
      <c r="AF568" s="4"/>
      <c r="AG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</row>
    <row r="569" spans="1:45" x14ac:dyDescent="0.15">
      <c r="A569" s="4"/>
      <c r="AC569" s="4"/>
      <c r="AD569" s="4"/>
      <c r="AE569" s="4"/>
      <c r="AF569" s="4"/>
      <c r="AG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</row>
    <row r="570" spans="1:45" x14ac:dyDescent="0.15">
      <c r="A570" s="4"/>
      <c r="AC570" s="4"/>
      <c r="AD570" s="4"/>
      <c r="AE570" s="4"/>
      <c r="AF570" s="4"/>
      <c r="AG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</row>
    <row r="571" spans="1:45" x14ac:dyDescent="0.15">
      <c r="A571" s="4"/>
      <c r="AC571" s="4"/>
      <c r="AD571" s="4"/>
      <c r="AE571" s="4"/>
      <c r="AF571" s="4"/>
      <c r="AG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</row>
    <row r="572" spans="1:45" x14ac:dyDescent="0.15">
      <c r="A572" s="4"/>
      <c r="AC572" s="4"/>
      <c r="AD572" s="4"/>
      <c r="AE572" s="4"/>
      <c r="AF572" s="4"/>
      <c r="AG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</row>
    <row r="573" spans="1:45" x14ac:dyDescent="0.15">
      <c r="A573" s="4"/>
      <c r="AC573" s="4"/>
      <c r="AD573" s="4"/>
      <c r="AE573" s="4"/>
      <c r="AF573" s="4"/>
      <c r="AG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</row>
    <row r="574" spans="1:45" x14ac:dyDescent="0.15">
      <c r="A574" s="4"/>
      <c r="AC574" s="4"/>
      <c r="AD574" s="4"/>
      <c r="AE574" s="4"/>
      <c r="AF574" s="4"/>
      <c r="AG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</row>
    <row r="575" spans="1:45" x14ac:dyDescent="0.15">
      <c r="A575" s="4"/>
      <c r="AC575" s="4"/>
      <c r="AD575" s="4"/>
      <c r="AE575" s="4"/>
      <c r="AF575" s="4"/>
      <c r="AG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</row>
    <row r="576" spans="1:45" x14ac:dyDescent="0.15">
      <c r="A576" s="4"/>
      <c r="AC576" s="4"/>
      <c r="AD576" s="4"/>
      <c r="AE576" s="4"/>
      <c r="AF576" s="4"/>
      <c r="AG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</row>
    <row r="577" spans="1:45" x14ac:dyDescent="0.15">
      <c r="A577" s="4"/>
      <c r="AC577" s="4"/>
      <c r="AD577" s="4"/>
      <c r="AE577" s="4"/>
      <c r="AF577" s="4"/>
      <c r="AG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</row>
    <row r="578" spans="1:45" x14ac:dyDescent="0.15">
      <c r="A578" s="4"/>
      <c r="AC578" s="4"/>
      <c r="AD578" s="4"/>
      <c r="AE578" s="4"/>
      <c r="AF578" s="4"/>
      <c r="AG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</row>
    <row r="579" spans="1:45" x14ac:dyDescent="0.15">
      <c r="A579" s="4"/>
      <c r="AC579" s="4"/>
      <c r="AD579" s="4"/>
      <c r="AE579" s="4"/>
      <c r="AF579" s="4"/>
      <c r="AG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</row>
    <row r="580" spans="1:45" x14ac:dyDescent="0.15">
      <c r="A580" s="4"/>
      <c r="AC580" s="4"/>
      <c r="AD580" s="4"/>
      <c r="AE580" s="4"/>
      <c r="AF580" s="4"/>
      <c r="AG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</row>
    <row r="581" spans="1:45" x14ac:dyDescent="0.15">
      <c r="A581" s="4"/>
      <c r="AC581" s="4"/>
      <c r="AD581" s="4"/>
      <c r="AE581" s="4"/>
      <c r="AF581" s="4"/>
      <c r="AG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</row>
    <row r="582" spans="1:45" x14ac:dyDescent="0.15">
      <c r="A582" s="4"/>
      <c r="AC582" s="4"/>
      <c r="AD582" s="4"/>
      <c r="AE582" s="4"/>
      <c r="AF582" s="4"/>
      <c r="AG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</row>
    <row r="583" spans="1:45" x14ac:dyDescent="0.15">
      <c r="A583" s="4"/>
      <c r="AC583" s="4"/>
      <c r="AD583" s="4"/>
      <c r="AE583" s="4"/>
      <c r="AF583" s="4"/>
      <c r="AG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</row>
    <row r="584" spans="1:45" x14ac:dyDescent="0.15">
      <c r="A584" s="4"/>
      <c r="AC584" s="4"/>
      <c r="AD584" s="4"/>
      <c r="AE584" s="4"/>
      <c r="AF584" s="4"/>
      <c r="AG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</row>
    <row r="585" spans="1:45" x14ac:dyDescent="0.15">
      <c r="A585" s="4"/>
      <c r="AC585" s="4"/>
      <c r="AD585" s="4"/>
      <c r="AE585" s="4"/>
      <c r="AF585" s="4"/>
      <c r="AG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</row>
    <row r="586" spans="1:45" x14ac:dyDescent="0.15">
      <c r="A586" s="4"/>
      <c r="AC586" s="4"/>
      <c r="AD586" s="4"/>
      <c r="AE586" s="4"/>
      <c r="AF586" s="4"/>
      <c r="AG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</row>
    <row r="587" spans="1:45" x14ac:dyDescent="0.15">
      <c r="A587" s="4"/>
      <c r="AC587" s="4"/>
      <c r="AD587" s="4"/>
      <c r="AE587" s="4"/>
      <c r="AF587" s="4"/>
      <c r="AG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</row>
    <row r="588" spans="1:45" x14ac:dyDescent="0.15">
      <c r="A588" s="4"/>
      <c r="AC588" s="4"/>
      <c r="AD588" s="4"/>
      <c r="AE588" s="4"/>
      <c r="AF588" s="4"/>
      <c r="AG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</row>
    <row r="589" spans="1:45" x14ac:dyDescent="0.15">
      <c r="A589" s="4"/>
      <c r="AC589" s="4"/>
      <c r="AD589" s="4"/>
      <c r="AE589" s="4"/>
      <c r="AF589" s="4"/>
      <c r="AG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</row>
    <row r="590" spans="1:45" x14ac:dyDescent="0.15">
      <c r="A590" s="4"/>
      <c r="AC590" s="4"/>
      <c r="AD590" s="4"/>
      <c r="AE590" s="4"/>
      <c r="AF590" s="4"/>
      <c r="AG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</row>
    <row r="591" spans="1:45" x14ac:dyDescent="0.15">
      <c r="A591" s="4"/>
      <c r="AC591" s="4"/>
      <c r="AD591" s="4"/>
      <c r="AE591" s="4"/>
      <c r="AF591" s="4"/>
      <c r="AG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</row>
    <row r="592" spans="1:45" x14ac:dyDescent="0.15">
      <c r="A592" s="4"/>
      <c r="AC592" s="4"/>
      <c r="AD592" s="4"/>
      <c r="AE592" s="4"/>
      <c r="AF592" s="4"/>
      <c r="AG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</row>
    <row r="593" spans="1:45" x14ac:dyDescent="0.15">
      <c r="A593" s="4"/>
      <c r="AC593" s="4"/>
      <c r="AD593" s="4"/>
      <c r="AE593" s="4"/>
      <c r="AF593" s="4"/>
      <c r="AG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</row>
    <row r="594" spans="1:45" x14ac:dyDescent="0.15">
      <c r="A594" s="4"/>
      <c r="AC594" s="4"/>
      <c r="AD594" s="4"/>
      <c r="AE594" s="4"/>
      <c r="AF594" s="4"/>
      <c r="AG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</row>
    <row r="595" spans="1:45" x14ac:dyDescent="0.15">
      <c r="A595" s="4"/>
      <c r="AC595" s="4"/>
      <c r="AD595" s="4"/>
      <c r="AE595" s="4"/>
      <c r="AF595" s="4"/>
      <c r="AG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</row>
    <row r="596" spans="1:45" x14ac:dyDescent="0.15">
      <c r="A596" s="4"/>
      <c r="AC596" s="4"/>
      <c r="AD596" s="4"/>
      <c r="AE596" s="4"/>
      <c r="AF596" s="4"/>
      <c r="AG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</row>
    <row r="597" spans="1:45" x14ac:dyDescent="0.15">
      <c r="A597" s="4"/>
      <c r="AC597" s="4"/>
      <c r="AD597" s="4"/>
      <c r="AE597" s="4"/>
      <c r="AF597" s="4"/>
      <c r="AG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</row>
    <row r="598" spans="1:45" x14ac:dyDescent="0.15">
      <c r="A598" s="4"/>
      <c r="AC598" s="4"/>
      <c r="AD598" s="4"/>
      <c r="AE598" s="4"/>
      <c r="AF598" s="4"/>
      <c r="AG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</row>
    <row r="599" spans="1:45" x14ac:dyDescent="0.15">
      <c r="A599" s="4"/>
      <c r="AC599" s="4"/>
      <c r="AD599" s="4"/>
      <c r="AE599" s="4"/>
      <c r="AF599" s="4"/>
      <c r="AG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</row>
    <row r="600" spans="1:45" x14ac:dyDescent="0.15">
      <c r="A600" s="4"/>
      <c r="AC600" s="4"/>
      <c r="AD600" s="4"/>
      <c r="AE600" s="4"/>
      <c r="AF600" s="4"/>
      <c r="AG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</row>
    <row r="601" spans="1:45" x14ac:dyDescent="0.15">
      <c r="A601" s="4"/>
      <c r="AC601" s="4"/>
      <c r="AD601" s="4"/>
      <c r="AE601" s="4"/>
      <c r="AF601" s="4"/>
      <c r="AG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</row>
    <row r="602" spans="1:45" x14ac:dyDescent="0.15">
      <c r="A602" s="4"/>
      <c r="AC602" s="4"/>
      <c r="AD602" s="4"/>
      <c r="AE602" s="4"/>
      <c r="AF602" s="4"/>
      <c r="AG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</row>
    <row r="603" spans="1:45" x14ac:dyDescent="0.15">
      <c r="A603" s="4"/>
      <c r="AC603" s="4"/>
      <c r="AD603" s="4"/>
      <c r="AE603" s="4"/>
      <c r="AF603" s="4"/>
      <c r="AG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</row>
    <row r="604" spans="1:45" x14ac:dyDescent="0.15">
      <c r="A604" s="4"/>
      <c r="AC604" s="4"/>
      <c r="AD604" s="4"/>
      <c r="AE604" s="4"/>
      <c r="AF604" s="4"/>
      <c r="AG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</row>
    <row r="605" spans="1:45" x14ac:dyDescent="0.15">
      <c r="A605" s="4"/>
      <c r="AC605" s="4"/>
      <c r="AD605" s="4"/>
      <c r="AE605" s="4"/>
      <c r="AF605" s="4"/>
      <c r="AG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</row>
    <row r="606" spans="1:45" x14ac:dyDescent="0.15">
      <c r="A606" s="4"/>
      <c r="AC606" s="4"/>
      <c r="AD606" s="4"/>
      <c r="AE606" s="4"/>
      <c r="AF606" s="4"/>
      <c r="AG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</row>
    <row r="607" spans="1:45" x14ac:dyDescent="0.15">
      <c r="A607" s="4"/>
      <c r="AC607" s="4"/>
      <c r="AD607" s="4"/>
      <c r="AE607" s="4"/>
      <c r="AF607" s="4"/>
      <c r="AG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1:45" x14ac:dyDescent="0.15">
      <c r="A608" s="4"/>
      <c r="AC608" s="4"/>
      <c r="AD608" s="4"/>
      <c r="AE608" s="4"/>
      <c r="AF608" s="4"/>
      <c r="AG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1:45" x14ac:dyDescent="0.15">
      <c r="A609" s="4"/>
      <c r="AC609" s="4"/>
      <c r="AD609" s="4"/>
      <c r="AE609" s="4"/>
      <c r="AF609" s="4"/>
      <c r="AG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1:45" x14ac:dyDescent="0.15">
      <c r="A610" s="4"/>
      <c r="AC610" s="4"/>
      <c r="AD610" s="4"/>
      <c r="AE610" s="4"/>
      <c r="AF610" s="4"/>
      <c r="AG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1:45" x14ac:dyDescent="0.15">
      <c r="A611" s="4"/>
      <c r="AC611" s="4"/>
      <c r="AD611" s="4"/>
      <c r="AE611" s="4"/>
      <c r="AF611" s="4"/>
      <c r="AG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1:45" x14ac:dyDescent="0.15">
      <c r="A612" s="4"/>
      <c r="AC612" s="4"/>
      <c r="AD612" s="4"/>
      <c r="AE612" s="4"/>
      <c r="AF612" s="4"/>
      <c r="AG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1:45" x14ac:dyDescent="0.15">
      <c r="A613" s="4"/>
      <c r="AC613" s="4"/>
      <c r="AD613" s="4"/>
      <c r="AE613" s="4"/>
      <c r="AF613" s="4"/>
      <c r="AG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1:45" x14ac:dyDescent="0.15">
      <c r="A614" s="4"/>
      <c r="AC614" s="4"/>
      <c r="AD614" s="4"/>
      <c r="AE614" s="4"/>
      <c r="AF614" s="4"/>
      <c r="AG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1:45" x14ac:dyDescent="0.15">
      <c r="A615" s="4"/>
      <c r="AC615" s="4"/>
      <c r="AD615" s="4"/>
      <c r="AE615" s="4"/>
      <c r="AF615" s="4"/>
      <c r="AG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1:45" x14ac:dyDescent="0.15">
      <c r="A616" s="4"/>
      <c r="AC616" s="4"/>
      <c r="AD616" s="4"/>
      <c r="AE616" s="4"/>
      <c r="AF616" s="4"/>
      <c r="AG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</row>
    <row r="617" spans="1:45" x14ac:dyDescent="0.15">
      <c r="A617" s="4"/>
      <c r="AC617" s="4"/>
      <c r="AD617" s="4"/>
      <c r="AE617" s="4"/>
      <c r="AF617" s="4"/>
      <c r="AG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</row>
    <row r="618" spans="1:45" x14ac:dyDescent="0.15">
      <c r="A618" s="4"/>
      <c r="AC618" s="4"/>
      <c r="AD618" s="4"/>
      <c r="AE618" s="4"/>
      <c r="AF618" s="4"/>
      <c r="AG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1:45" x14ac:dyDescent="0.15">
      <c r="A619" s="4"/>
      <c r="AC619" s="4"/>
      <c r="AD619" s="4"/>
      <c r="AE619" s="4"/>
      <c r="AF619" s="4"/>
      <c r="AG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1:45" x14ac:dyDescent="0.15">
      <c r="A620" s="4"/>
      <c r="AC620" s="4"/>
      <c r="AD620" s="4"/>
      <c r="AE620" s="4"/>
      <c r="AF620" s="4"/>
      <c r="AG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</row>
    <row r="621" spans="1:45" x14ac:dyDescent="0.15">
      <c r="A621" s="4"/>
      <c r="AC621" s="4"/>
      <c r="AD621" s="4"/>
      <c r="AE621" s="4"/>
      <c r="AF621" s="4"/>
      <c r="AG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</row>
    <row r="622" spans="1:45" x14ac:dyDescent="0.15">
      <c r="A622" s="4"/>
      <c r="AC622" s="4"/>
      <c r="AD622" s="4"/>
      <c r="AE622" s="4"/>
      <c r="AF622" s="4"/>
      <c r="AG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</row>
    <row r="623" spans="1:45" x14ac:dyDescent="0.15">
      <c r="A623" s="4"/>
      <c r="AC623" s="4"/>
      <c r="AD623" s="4"/>
      <c r="AE623" s="4"/>
      <c r="AF623" s="4"/>
      <c r="AG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</row>
    <row r="624" spans="1:45" x14ac:dyDescent="0.15">
      <c r="A624" s="4"/>
      <c r="AC624" s="4"/>
      <c r="AD624" s="4"/>
      <c r="AE624" s="4"/>
      <c r="AF624" s="4"/>
      <c r="AG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</row>
    <row r="625" spans="1:45" x14ac:dyDescent="0.15">
      <c r="A625" s="4"/>
      <c r="AC625" s="4"/>
      <c r="AD625" s="4"/>
      <c r="AE625" s="4"/>
      <c r="AF625" s="4"/>
      <c r="AG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</row>
    <row r="626" spans="1:45" x14ac:dyDescent="0.15">
      <c r="A626" s="4"/>
      <c r="AC626" s="4"/>
      <c r="AD626" s="4"/>
      <c r="AE626" s="4"/>
      <c r="AF626" s="4"/>
      <c r="AG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</row>
    <row r="627" spans="1:45" x14ac:dyDescent="0.15">
      <c r="A627" s="4"/>
      <c r="AC627" s="4"/>
      <c r="AD627" s="4"/>
      <c r="AE627" s="4"/>
      <c r="AF627" s="4"/>
      <c r="AG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</row>
    <row r="628" spans="1:45" x14ac:dyDescent="0.15">
      <c r="A628" s="4"/>
      <c r="AC628" s="4"/>
      <c r="AD628" s="4"/>
      <c r="AE628" s="4"/>
      <c r="AF628" s="4"/>
      <c r="AG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</row>
    <row r="629" spans="1:45" x14ac:dyDescent="0.15">
      <c r="A629" s="4"/>
      <c r="AC629" s="4"/>
      <c r="AD629" s="4"/>
      <c r="AE629" s="4"/>
      <c r="AF629" s="4"/>
      <c r="AG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</row>
    <row r="630" spans="1:45" x14ac:dyDescent="0.15">
      <c r="A630" s="4"/>
      <c r="AC630" s="4"/>
      <c r="AD630" s="4"/>
      <c r="AE630" s="4"/>
      <c r="AF630" s="4"/>
      <c r="AG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</row>
    <row r="631" spans="1:45" x14ac:dyDescent="0.15">
      <c r="A631" s="4"/>
      <c r="AC631" s="4"/>
      <c r="AD631" s="4"/>
      <c r="AE631" s="4"/>
      <c r="AF631" s="4"/>
      <c r="AG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</row>
    <row r="632" spans="1:45" x14ac:dyDescent="0.15">
      <c r="A632" s="4"/>
      <c r="AC632" s="4"/>
      <c r="AD632" s="4"/>
      <c r="AE632" s="4"/>
      <c r="AF632" s="4"/>
      <c r="AG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</row>
    <row r="633" spans="1:45" x14ac:dyDescent="0.15">
      <c r="A633" s="4"/>
      <c r="AC633" s="4"/>
      <c r="AD633" s="4"/>
      <c r="AE633" s="4"/>
      <c r="AF633" s="4"/>
      <c r="AG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</row>
    <row r="634" spans="1:45" x14ac:dyDescent="0.15">
      <c r="A634" s="4"/>
      <c r="AC634" s="4"/>
      <c r="AD634" s="4"/>
      <c r="AE634" s="4"/>
      <c r="AF634" s="4"/>
      <c r="AG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</row>
    <row r="635" spans="1:45" x14ac:dyDescent="0.15">
      <c r="A635" s="4"/>
      <c r="AC635" s="4"/>
      <c r="AD635" s="4"/>
      <c r="AE635" s="4"/>
      <c r="AF635" s="4"/>
      <c r="AG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</row>
    <row r="636" spans="1:45" x14ac:dyDescent="0.15">
      <c r="A636" s="4"/>
      <c r="AC636" s="4"/>
      <c r="AD636" s="4"/>
      <c r="AE636" s="4"/>
      <c r="AF636" s="4"/>
      <c r="AG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</row>
    <row r="637" spans="1:45" x14ac:dyDescent="0.15">
      <c r="A637" s="4"/>
      <c r="AC637" s="4"/>
      <c r="AD637" s="4"/>
      <c r="AE637" s="4"/>
      <c r="AF637" s="4"/>
      <c r="AG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</row>
    <row r="638" spans="1:45" x14ac:dyDescent="0.15">
      <c r="A638" s="4"/>
      <c r="AC638" s="4"/>
      <c r="AD638" s="4"/>
      <c r="AE638" s="4"/>
      <c r="AF638" s="4"/>
      <c r="AG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</row>
    <row r="639" spans="1:45" x14ac:dyDescent="0.15">
      <c r="A639" s="4"/>
      <c r="AC639" s="4"/>
      <c r="AD639" s="4"/>
      <c r="AE639" s="4"/>
      <c r="AF639" s="4"/>
      <c r="AG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</row>
    <row r="640" spans="1:45" x14ac:dyDescent="0.15">
      <c r="A640" s="4"/>
      <c r="AC640" s="4"/>
      <c r="AD640" s="4"/>
      <c r="AE640" s="4"/>
      <c r="AF640" s="4"/>
      <c r="AG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</row>
    <row r="641" spans="1:45" x14ac:dyDescent="0.15">
      <c r="A641" s="4"/>
      <c r="AC641" s="4"/>
      <c r="AD641" s="4"/>
      <c r="AE641" s="4"/>
      <c r="AF641" s="4"/>
      <c r="AG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</row>
    <row r="642" spans="1:45" x14ac:dyDescent="0.15">
      <c r="A642" s="4"/>
      <c r="AC642" s="4"/>
      <c r="AD642" s="4"/>
      <c r="AE642" s="4"/>
      <c r="AF642" s="4"/>
      <c r="AG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</row>
    <row r="643" spans="1:45" x14ac:dyDescent="0.15">
      <c r="A643" s="4"/>
      <c r="AC643" s="4"/>
      <c r="AD643" s="4"/>
      <c r="AE643" s="4"/>
      <c r="AF643" s="4"/>
      <c r="AG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</row>
    <row r="644" spans="1:45" x14ac:dyDescent="0.15">
      <c r="A644" s="4"/>
      <c r="AC644" s="4"/>
      <c r="AD644" s="4"/>
      <c r="AE644" s="4"/>
      <c r="AF644" s="4"/>
      <c r="AG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</row>
    <row r="645" spans="1:45" x14ac:dyDescent="0.15">
      <c r="A645" s="4"/>
      <c r="AC645" s="4"/>
      <c r="AD645" s="4"/>
      <c r="AE645" s="4"/>
      <c r="AF645" s="4"/>
      <c r="AG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</row>
    <row r="646" spans="1:45" x14ac:dyDescent="0.15">
      <c r="A646" s="4"/>
      <c r="AC646" s="4"/>
      <c r="AD646" s="4"/>
      <c r="AE646" s="4"/>
      <c r="AF646" s="4"/>
      <c r="AG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</row>
    <row r="647" spans="1:45" x14ac:dyDescent="0.15">
      <c r="A647" s="4"/>
      <c r="AC647" s="4"/>
      <c r="AD647" s="4"/>
      <c r="AE647" s="4"/>
      <c r="AF647" s="4"/>
      <c r="AG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</row>
    <row r="648" spans="1:45" x14ac:dyDescent="0.15">
      <c r="A648" s="4"/>
      <c r="AC648" s="4"/>
      <c r="AD648" s="4"/>
      <c r="AE648" s="4"/>
      <c r="AF648" s="4"/>
      <c r="AG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</row>
    <row r="649" spans="1:45" x14ac:dyDescent="0.15">
      <c r="A649" s="4"/>
      <c r="AC649" s="4"/>
      <c r="AD649" s="4"/>
      <c r="AE649" s="4"/>
      <c r="AF649" s="4"/>
      <c r="AG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</row>
    <row r="650" spans="1:45" x14ac:dyDescent="0.15">
      <c r="A650" s="4"/>
      <c r="AC650" s="4"/>
      <c r="AD650" s="4"/>
      <c r="AE650" s="4"/>
      <c r="AF650" s="4"/>
      <c r="AG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</row>
    <row r="651" spans="1:45" x14ac:dyDescent="0.15">
      <c r="A651" s="4"/>
      <c r="AC651" s="4"/>
      <c r="AD651" s="4"/>
      <c r="AE651" s="4"/>
      <c r="AF651" s="4"/>
      <c r="AG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</row>
    <row r="652" spans="1:45" x14ac:dyDescent="0.15">
      <c r="A652" s="4"/>
      <c r="AC652" s="4"/>
      <c r="AD652" s="4"/>
      <c r="AE652" s="4"/>
      <c r="AF652" s="4"/>
      <c r="AG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</row>
    <row r="653" spans="1:45" x14ac:dyDescent="0.15">
      <c r="A653" s="4"/>
      <c r="AC653" s="4"/>
      <c r="AD653" s="4"/>
      <c r="AE653" s="4"/>
      <c r="AF653" s="4"/>
      <c r="AG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</row>
    <row r="654" spans="1:45" x14ac:dyDescent="0.15">
      <c r="A654" s="4"/>
      <c r="AC654" s="4"/>
      <c r="AD654" s="4"/>
      <c r="AE654" s="4"/>
      <c r="AF654" s="4"/>
      <c r="AG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</row>
    <row r="655" spans="1:45" x14ac:dyDescent="0.15">
      <c r="A655" s="4"/>
      <c r="AC655" s="4"/>
      <c r="AD655" s="4"/>
      <c r="AE655" s="4"/>
      <c r="AF655" s="4"/>
      <c r="AG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</row>
    <row r="656" spans="1:45" x14ac:dyDescent="0.15">
      <c r="A656" s="4"/>
      <c r="AC656" s="4"/>
      <c r="AD656" s="4"/>
      <c r="AE656" s="4"/>
      <c r="AF656" s="4"/>
      <c r="AG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</row>
    <row r="657" spans="1:45" x14ac:dyDescent="0.15">
      <c r="A657" s="4"/>
      <c r="AC657" s="4"/>
      <c r="AD657" s="4"/>
      <c r="AE657" s="4"/>
      <c r="AF657" s="4"/>
      <c r="AG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</row>
    <row r="658" spans="1:45" x14ac:dyDescent="0.15">
      <c r="A658" s="4"/>
      <c r="AC658" s="4"/>
      <c r="AD658" s="4"/>
      <c r="AE658" s="4"/>
      <c r="AF658" s="4"/>
      <c r="AG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</row>
    <row r="659" spans="1:45" x14ac:dyDescent="0.15">
      <c r="A659" s="4"/>
      <c r="AC659" s="4"/>
      <c r="AD659" s="4"/>
      <c r="AE659" s="4"/>
      <c r="AF659" s="4"/>
      <c r="AG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</row>
    <row r="660" spans="1:45" x14ac:dyDescent="0.15">
      <c r="A660" s="4"/>
      <c r="AC660" s="4"/>
      <c r="AD660" s="4"/>
      <c r="AE660" s="4"/>
      <c r="AF660" s="4"/>
      <c r="AG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</row>
    <row r="661" spans="1:45" x14ac:dyDescent="0.15">
      <c r="A661" s="4"/>
      <c r="AC661" s="4"/>
      <c r="AD661" s="4"/>
      <c r="AE661" s="4"/>
      <c r="AF661" s="4"/>
      <c r="AG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</row>
    <row r="662" spans="1:45" x14ac:dyDescent="0.15">
      <c r="A662" s="4"/>
      <c r="AC662" s="4"/>
      <c r="AD662" s="4"/>
      <c r="AE662" s="4"/>
      <c r="AF662" s="4"/>
      <c r="AG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</row>
    <row r="663" spans="1:45" x14ac:dyDescent="0.15">
      <c r="A663" s="4"/>
      <c r="AC663" s="4"/>
      <c r="AD663" s="4"/>
      <c r="AE663" s="4"/>
      <c r="AF663" s="4"/>
      <c r="AG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</row>
    <row r="664" spans="1:45" x14ac:dyDescent="0.15">
      <c r="A664" s="4"/>
      <c r="AC664" s="4"/>
      <c r="AD664" s="4"/>
      <c r="AE664" s="4"/>
      <c r="AF664" s="4"/>
      <c r="AG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</row>
    <row r="665" spans="1:45" x14ac:dyDescent="0.15">
      <c r="A665" s="4"/>
      <c r="AC665" s="4"/>
      <c r="AD665" s="4"/>
      <c r="AE665" s="4"/>
      <c r="AF665" s="4"/>
      <c r="AG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</row>
    <row r="666" spans="1:45" x14ac:dyDescent="0.15">
      <c r="A666" s="4"/>
      <c r="AC666" s="4"/>
      <c r="AD666" s="4"/>
      <c r="AE666" s="4"/>
      <c r="AF666" s="4"/>
      <c r="AG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</row>
  </sheetData>
  <mergeCells count="30">
    <mergeCell ref="Y118:AC118"/>
    <mergeCell ref="B165:L165"/>
    <mergeCell ref="B166:L166"/>
    <mergeCell ref="B168:H168"/>
    <mergeCell ref="J168:L168"/>
    <mergeCell ref="B118:H118"/>
    <mergeCell ref="J118:L118"/>
    <mergeCell ref="M118:S118"/>
    <mergeCell ref="U118:W118"/>
    <mergeCell ref="AO116:AS116"/>
    <mergeCell ref="AH117:AH118"/>
    <mergeCell ref="AN117:AN118"/>
    <mergeCell ref="AS117:AS118"/>
    <mergeCell ref="AJ118:AM118"/>
    <mergeCell ref="B116:L116"/>
    <mergeCell ref="M116:W116"/>
    <mergeCell ref="Y116:AC116"/>
    <mergeCell ref="AD116:AH116"/>
    <mergeCell ref="AJ116:AN116"/>
    <mergeCell ref="AJ4:AS4"/>
    <mergeCell ref="Y5:AG5"/>
    <mergeCell ref="AJ5:AS5"/>
    <mergeCell ref="A7:M7"/>
    <mergeCell ref="B9:H9"/>
    <mergeCell ref="K9:M9"/>
    <mergeCell ref="A113:L113"/>
    <mergeCell ref="A114:L114"/>
    <mergeCell ref="A115:L115"/>
    <mergeCell ref="M115:W115"/>
    <mergeCell ref="Y115:AH115"/>
  </mergeCells>
  <printOptions horizontalCentered="1" gridLines="1"/>
  <pageMargins left="0" right="0" top="0.78740157480314965" bottom="0" header="0" footer="0"/>
  <pageSetup paperSize="9" scale="57" fitToHeight="2" orientation="portrait" blackAndWhite="1" verticalDpi="300" r:id="rId1"/>
  <headerFooter alignWithMargins="0"/>
  <rowBreaks count="3" manualBreakCount="3">
    <brk id="63" max="12" man="1"/>
    <brk id="164" max="44" man="1"/>
    <brk id="214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пч1-СPI (2)</vt:lpstr>
      <vt:lpstr>пч1-def (2)</vt:lpstr>
      <vt:lpstr>'пч1-def (2)'!Заголовки_для_печати</vt:lpstr>
      <vt:lpstr>'пч1-def (2)'!Область_печати</vt:lpstr>
      <vt:lpstr>'пч1-СPI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Нахимовская Евгения Марковна</dc:creator>
  <cp:lastModifiedBy>я</cp:lastModifiedBy>
  <cp:lastPrinted>2016-04-18T19:10:07Z</cp:lastPrinted>
  <dcterms:created xsi:type="dcterms:W3CDTF">2016-04-15T15:29:39Z</dcterms:created>
  <dcterms:modified xsi:type="dcterms:W3CDTF">2016-06-29T10:13:43Z</dcterms:modified>
</cp:coreProperties>
</file>