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2" yWindow="480" windowWidth="16968" windowHeight="6240"/>
  </bookViews>
  <sheets>
    <sheet name="приложение 3" sheetId="1" r:id="rId1"/>
  </sheets>
  <calcPr calcId="145621"/>
</workbook>
</file>

<file path=xl/calcChain.xml><?xml version="1.0" encoding="utf-8"?>
<calcChain xmlns="http://schemas.openxmlformats.org/spreadsheetml/2006/main">
  <c r="F121" i="1" l="1"/>
  <c r="C121" i="1"/>
  <c r="F109" i="1"/>
  <c r="F54" i="1" s="1"/>
  <c r="F53" i="1" s="1"/>
  <c r="E109" i="1"/>
  <c r="D109" i="1"/>
  <c r="D54" i="1" s="1"/>
  <c r="D53" i="1" s="1"/>
  <c r="D126" i="1" s="1"/>
  <c r="C109" i="1"/>
  <c r="C75" i="1"/>
  <c r="C57" i="1" s="1"/>
  <c r="C73" i="1"/>
  <c r="F57" i="1"/>
  <c r="E57" i="1"/>
  <c r="D57" i="1"/>
  <c r="F55" i="1"/>
  <c r="E55" i="1"/>
  <c r="D55" i="1"/>
  <c r="C55" i="1"/>
  <c r="F47" i="1"/>
  <c r="E47" i="1"/>
  <c r="D47" i="1"/>
  <c r="C47" i="1"/>
  <c r="F39" i="1"/>
  <c r="E39" i="1"/>
  <c r="D39" i="1"/>
  <c r="C39" i="1"/>
  <c r="E34" i="1"/>
  <c r="D34" i="1"/>
  <c r="E29" i="1"/>
  <c r="E28" i="1" s="1"/>
  <c r="D29" i="1"/>
  <c r="D28" i="1"/>
  <c r="E22" i="1"/>
  <c r="E21" i="1" s="1"/>
  <c r="D22" i="1"/>
  <c r="D21" i="1"/>
  <c r="E19" i="1"/>
  <c r="E7" i="1" s="1"/>
  <c r="D19" i="1"/>
  <c r="E13" i="1"/>
  <c r="D13" i="1"/>
  <c r="F9" i="1"/>
  <c r="F8" i="1" s="1"/>
  <c r="F7" i="1" s="1"/>
  <c r="C9" i="1"/>
  <c r="E8" i="1"/>
  <c r="D8" i="1"/>
  <c r="C8" i="1"/>
  <c r="D7" i="1"/>
  <c r="C7" i="1"/>
  <c r="E54" i="1" l="1"/>
  <c r="E53" i="1" s="1"/>
  <c r="E126" i="1" s="1"/>
  <c r="C54" i="1"/>
  <c r="C53" i="1" s="1"/>
  <c r="C126" i="1" s="1"/>
  <c r="F126" i="1"/>
</calcChain>
</file>

<file path=xl/sharedStrings.xml><?xml version="1.0" encoding="utf-8"?>
<sst xmlns="http://schemas.openxmlformats.org/spreadsheetml/2006/main" count="246" uniqueCount="204">
  <si>
    <t>Приложение 2</t>
  </si>
  <si>
    <t xml:space="preserve">Прогнозируемые доходы  бюджета Первомайского муниципального  района                  на 2024 и 2025 годы в соответствии с  классификацией  доходов                                                        бюджетов Российской Федерации  </t>
  </si>
  <si>
    <t>Код дохода</t>
  </si>
  <si>
    <t xml:space="preserve"> </t>
  </si>
  <si>
    <t>План 2024 года, руб.</t>
  </si>
  <si>
    <t>2011 год (тыс. руб)</t>
  </si>
  <si>
    <t>2012 год (тыс.руб.)</t>
  </si>
  <si>
    <t>План 2025 года, руб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</si>
  <si>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</si>
  <si>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</si>
  <si>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</si>
  <si>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</si>
  <si>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</si>
  <si>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</si>
  <si>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</si>
  <si>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182 1 01 02022 01 0000 110</t>
  </si>
  <si>
    <t>182 1 03 02000 01 0000 110</t>
  </si>
  <si>
    <t>Акцизы по подакцизным товарам (продукции), производимым на территории РФ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</si>
  <si>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</si>
  <si>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</si>
  <si>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</si>
  <si>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</si>
  <si>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</si>
  <si>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</si>
  <si>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182 1 05 02010 02 0000 110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</si>
  <si>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</si>
  <si>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</si>
  <si>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</si>
  <si>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182 1 05 03010 01 0000 110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</si>
  <si>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</si>
  <si>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</si>
  <si>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</si>
  <si>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</si>
  <si>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</si>
  <si>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</si>
  <si>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</si>
  <si>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</si>
  <si>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</si>
  <si>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</si>
  <si>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</si>
  <si>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</si>
  <si>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</si>
  <si>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</si>
  <si>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</si>
  <si>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</si>
  <si>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</si>
  <si>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</si>
  <si>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</si>
  <si>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</si>
  <si>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</si>
  <si>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</si>
  <si>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</si>
  <si>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</si>
  <si>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</si>
  <si>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</si>
  <si>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</si>
  <si>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</si>
  <si>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</si>
  <si>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</si>
  <si>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</si>
  <si>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</si>
  <si>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</si>
  <si>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</si>
  <si>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</si>
  <si>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</si>
  <si>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</si>
  <si>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</si>
  <si>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</si>
  <si>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</si>
  <si>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</si>
  <si>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</si>
  <si>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</si>
  <si>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</si>
  <si>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</si>
  <si>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807 1 14 02053 05 0000 410</t>
  </si>
  <si>
    <t>Доходы от реализации иного имущества,находящегося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</si>
  <si>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807 1 14 06013 10 0000 430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</si>
  <si>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</si>
  <si>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</si>
  <si>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</si>
  <si>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000 1 16 00000 00 0000 140</t>
  </si>
  <si>
    <t>Штрафы, санкции, возмещение ущерба</t>
  </si>
  <si>
    <t>936 1 16 11050 01 0000 140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</si>
  <si>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</si>
  <si>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938 1 16 11050 01 0000 140</t>
  </si>
  <si>
    <t>962 1 16 01073 01 0019 140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</si>
  <si>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</si>
  <si>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962 1 16 01193 01 0005 140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</si>
  <si>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</si>
  <si>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962 1 16 01203 01 9000 140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</si>
  <si>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</si>
  <si>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</si>
  <si>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</si>
  <si>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</si>
  <si>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</si>
  <si>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805 2 02 10000 00 0000 150</t>
  </si>
  <si>
    <t>Дотации бюджетам бюджетной системы Российской Федерации</t>
  </si>
  <si>
    <t>805 2 02 15001 05 0000 150</t>
  </si>
  <si>
    <t>Дотации бюджетам муниципальных районов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</si>
  <si>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</si>
  <si>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</si>
  <si>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</si>
  <si>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</si>
  <si>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</si>
  <si>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</si>
  <si>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</si>
  <si>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</si>
  <si>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</si>
  <si>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</si>
  <si>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</si>
  <si>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</si>
  <si>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805 2 02 02003 05 0000 151</t>
  </si>
  <si>
    <t>Субсидии  бюджетам  муниципальных районов на реформирование муниципальных финансов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</si>
  <si>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</si>
  <si>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</si>
  <si>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</si>
  <si>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</si>
  <si>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</si>
  <si>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</si>
  <si>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805 2 02 02078 05 0000 151</t>
  </si>
  <si>
    <t>Субсидии бюджетам муниципальных районов на  бюджетные инвестиции для модернизации объектов коммунальной инфраструктуры</t>
  </si>
  <si>
    <t>807 2 02 20041 05 0000 150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</si>
  <si>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</si>
  <si>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802 2 02 25467 05 0000 150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</si>
  <si>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</si>
  <si>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807 2 02 20077 05 0000 150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</si>
  <si>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</si>
  <si>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802 2 02 25519 05 0000 150</t>
  </si>
  <si>
    <t xml:space="preserve">Субсидии бюджетам муниципальных районов на поддержку отрасли культуры
</t>
  </si>
  <si>
    <t>802 2 02 29999 05 0000 150</t>
  </si>
  <si>
    <t xml:space="preserve">Прочие субсидии бюджетам муниципальных районов </t>
  </si>
  <si>
    <t>803 2 02 29999 05 0000 150</t>
  </si>
  <si>
    <t>805 2 02 02999 05 0000 151</t>
  </si>
  <si>
    <t>803 2 02 02999 05 0000 151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</si>
  <si>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</si>
  <si>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</si>
  <si>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</si>
  <si>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</si>
  <si>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</si>
  <si>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</si>
  <si>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</si>
  <si>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>805 2 02 02088 05 0004 151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</si>
  <si>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</si>
  <si>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</si>
  <si>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</si>
  <si>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</si>
  <si>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>802 2 02 02999 05 0000 151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</si>
  <si>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</si>
  <si>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</si>
  <si>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</si>
  <si>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</si>
  <si>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</si>
  <si>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</si>
  <si>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</si>
  <si>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</si>
  <si>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</si>
  <si>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</si>
  <si>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</si>
  <si>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</si>
  <si>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</si>
  <si>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</si>
  <si>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</si>
  <si>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</si>
  <si>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</si>
  <si>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</si>
  <si>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</si>
  <si>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>807 2 02 29999 05 0000 150</t>
  </si>
  <si>
    <t xml:space="preserve"> 000 2 02 30000 00 0000 150</t>
  </si>
  <si>
    <t>Субвенции бюджетам бюджетной системы Российской Федерации</t>
  </si>
  <si>
    <t>806 2 02 30022 05 0000 150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</si>
  <si>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
</t>
  </si>
  <si>
    <t>803 2 02 30024 05 0000 150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</si>
  <si>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</si>
  <si>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806 2 02 30024 05 0000 150</t>
  </si>
  <si>
    <t>Субвенции бюджетам муниципальных районов  на выполнение передаваемых полномочий субъектов Российской Федерации</t>
  </si>
  <si>
    <t>807 2 02 30024 05 0000 150</t>
  </si>
  <si>
    <t>806 2 02 35084 05 0000 150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</si>
  <si>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</si>
  <si>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807 2 02 35120 05 0000 150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</si>
  <si>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</si>
  <si>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806 2 02 35220 05 0000 150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</si>
  <si>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</si>
  <si>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806 2 02 35250 05 0000 150</t>
  </si>
  <si>
    <t xml:space="preserve">Субвенции бюджетам муниципальных районов на оплату жилищно-коммунальных услуг отдельным категориям граждан </t>
  </si>
  <si>
    <t>806 2 02 35302 05 0000 150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</si>
  <si>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</si>
  <si>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803 2 02 35303 05 0000 150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</si>
  <si>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</si>
  <si>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803 2 02 35304 05 0000 150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</si>
  <si>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</si>
  <si>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806 2 02 35404 05 0000 150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</si>
  <si>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
</t>
  </si>
  <si>
    <t>806 2 02 35462 05 0000 150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</si>
  <si>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</si>
  <si>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807 2 02 35930 05 0000 150</t>
  </si>
  <si>
    <t>Субвенции бюджетам муниципальных районов на государственную регистрацию актов гражданского состояния</t>
  </si>
  <si>
    <t>000 2 02 40000 00 0000 150</t>
  </si>
  <si>
    <t xml:space="preserve">Иные межбюджетные трансферты </t>
  </si>
  <si>
    <t xml:space="preserve">802 2 02 04025 05 0000 151 </t>
  </si>
  <si>
    <t>Межбюджетные трансферты на комплектование книжных фондов библиотек муниципальных образований области</t>
  </si>
  <si>
    <t xml:space="preserve">   Всего доходов</t>
  </si>
  <si>
    <t>И.И.Голядкина</t>
  </si>
  <si>
    <t xml:space="preserve"> к решению Собрания  Представителей                                               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от 10.03.2023 года № 178
</t>
  </si>
  <si>
    <t xml:space="preserve">  "Приложение 2 к решению Собрания  Представителей                                                                                             Первомайского муниципального района                                                                                                 от 22.12.2022 года № 172
( в редакции решения Собрания Представителей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10.03.2023 года № 178)"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</si>
</sst>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_р_._-;\-* #,##0_р_._-;_-* \-??_р_._-;_-@_-"/>
  </numFmts>
  <fonts count="11" x14ac:knownFonts="1">
    <font>
      <sz val="11"/>
      <name val="Calibri"/>
    </font>
    <font>
      <sz val="10"/>
      <name val="Arial Cyr"/>
    </font>
    <font>
      <sz val="11"/>
      <name val="Times New Roman"/>
    </font>
    <font>
      <b/>
      <sz val="14"/>
      <name val="Times New Roman"/>
    </font>
    <font>
      <b/>
      <i/>
      <sz val="11"/>
      <name val="Times New Roman"/>
    </font>
    <font>
      <b/>
      <sz val="11"/>
      <name val="Times New Roman"/>
    </font>
    <font>
      <sz val="10"/>
      <name val="Arial"/>
    </font>
    <font>
      <sz val="11"/>
      <color theme="1"/>
      <name val="Times New Roman"/>
    </font>
    <font>
      <b/>
      <sz val="12"/>
      <name val="Times New Roman"/>
    </font>
    <font>
      <sz val="12"/>
      <name val="Times New Roman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164" fontId="1" fillId="0" borderId="0" xfId="0" applyNumberFormat="1" applyFont="1"/>
    <xf numFmtId="0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vertical="top" wrapText="1"/>
    </xf>
    <xf numFmtId="165" fontId="5" fillId="0" borderId="3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5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vertical="top" wrapText="1"/>
    </xf>
    <xf numFmtId="165" fontId="5" fillId="0" borderId="6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 vertical="top" wrapText="1"/>
    </xf>
    <xf numFmtId="165" fontId="2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top" wrapText="1"/>
    </xf>
    <xf numFmtId="165" fontId="2" fillId="0" borderId="8" xfId="0" applyNumberFormat="1" applyFont="1" applyBorder="1" applyAlignment="1">
      <alignment horizontal="right" vertical="top" wrapText="1"/>
    </xf>
    <xf numFmtId="165" fontId="5" fillId="0" borderId="8" xfId="0" applyNumberFormat="1" applyFont="1" applyBorder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165" fontId="2" fillId="0" borderId="7" xfId="0" applyNumberFormat="1" applyFont="1" applyBorder="1" applyAlignment="1">
      <alignment horizontal="right" vertical="top" wrapText="1"/>
    </xf>
    <xf numFmtId="0" fontId="2" fillId="0" borderId="0" xfId="0" applyNumberFormat="1" applyFont="1"/>
    <xf numFmtId="164" fontId="2" fillId="0" borderId="0" xfId="0" applyNumberFormat="1" applyFont="1"/>
    <xf numFmtId="165" fontId="2" fillId="0" borderId="12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vertical="top" wrapText="1"/>
    </xf>
    <xf numFmtId="165" fontId="5" fillId="0" borderId="3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  <xf numFmtId="165" fontId="6" fillId="0" borderId="0" xfId="0" applyNumberFormat="1" applyFont="1" applyAlignment="1">
      <alignment horizontal="righ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7" fillId="0" borderId="6" xfId="0" applyNumberFormat="1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right" vertical="top" wrapText="1"/>
    </xf>
    <xf numFmtId="0" fontId="2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10" fillId="0" borderId="6" xfId="0" applyNumberFormat="1" applyFont="1" applyBorder="1" applyAlignment="1">
      <alignment vertical="top" wrapText="1"/>
    </xf>
    <xf numFmtId="164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workbookViewId="0">
      <selection activeCell="B3" sqref="B3:F3"/>
    </sheetView>
  </sheetViews>
  <sheetFormatPr defaultColWidth="9" defaultRowHeight="13.2" x14ac:dyDescent="0.25"/>
  <cols>
    <col min="1" max="1" width="25.44140625" customWidth="1"/>
    <col min="2" max="2" width="43.44140625" bestFit="1" customWidth="1"/>
    <col min="3" max="3" width="15.109375" customWidth="1"/>
    <col min="4" max="5" width="9" style="1" hidden="1" customWidth="1"/>
    <col min="6" max="6" width="15.109375" customWidth="1"/>
    <col min="8" max="11" width="15.44140625" bestFit="1" customWidth="1"/>
    <col min="12" max="12" width="14.44140625" bestFit="1" customWidth="1"/>
    <col min="13" max="13" width="12.5546875" bestFit="1" customWidth="1"/>
    <col min="14" max="14" width="15.44140625" bestFit="1" customWidth="1"/>
  </cols>
  <sheetData>
    <row r="1" spans="1:6" ht="13.8" x14ac:dyDescent="0.25">
      <c r="B1" s="55" t="s">
        <v>0</v>
      </c>
      <c r="C1" s="55"/>
      <c r="D1" s="55"/>
      <c r="E1" s="55"/>
      <c r="F1" s="55"/>
    </row>
    <row r="2" spans="1:6" ht="46.5" customHeight="1" x14ac:dyDescent="0.25">
      <c r="B2" s="56" t="s">
        <v>202</v>
      </c>
      <c r="C2" s="56"/>
      <c r="D2" s="56"/>
      <c r="E2" s="56"/>
      <c r="F2" s="56"/>
    </row>
    <row r="3" spans="1:6" ht="96" customHeight="1" x14ac:dyDescent="0.25">
      <c r="B3" s="56" t="s">
        <v>203</v>
      </c>
      <c r="C3" s="56"/>
      <c r="D3" s="56"/>
      <c r="E3" s="56"/>
      <c r="F3" s="56"/>
    </row>
    <row r="4" spans="1:6" ht="80.400000000000006" customHeight="1" x14ac:dyDescent="0.25">
      <c r="A4" s="54" t="s">
        <v>1</v>
      </c>
      <c r="B4" s="54"/>
      <c r="C4" s="54"/>
      <c r="D4" s="54"/>
      <c r="E4" s="54"/>
      <c r="F4" s="54"/>
    </row>
    <row r="6" spans="1:6" ht="33.6" customHeight="1" x14ac:dyDescent="0.25">
      <c r="A6" s="2" t="s">
        <v>2</v>
      </c>
      <c r="B6" s="2" t="s">
        <v>3</v>
      </c>
      <c r="C6" s="3" t="s">
        <v>4</v>
      </c>
      <c r="D6" s="4" t="s">
        <v>5</v>
      </c>
      <c r="E6" s="4" t="s">
        <v>6</v>
      </c>
      <c r="F6" s="3" t="s">
        <v>7</v>
      </c>
    </row>
    <row r="7" spans="1:6" ht="13.8" x14ac:dyDescent="0.25">
      <c r="A7" s="5" t="s">
        <v>8</v>
      </c>
      <c r="B7" s="6" t="s">
        <v>9</v>
      </c>
      <c r="C7" s="7">
        <f>C8+C12+C13+C19+C21+C28+C34+C47</f>
        <v>38969000</v>
      </c>
      <c r="D7" s="8" t="e">
        <f>D8+D13+D19+D21+D28+D34+D39+D47</f>
        <v>#REF!</v>
      </c>
      <c r="E7" s="9" t="e">
        <f>E8+E13+E19+E21+E28+E34+E39+E47</f>
        <v>#REF!</v>
      </c>
      <c r="F7" s="7">
        <f>F8+F12+F13+F19+F21+F28+F34+F47</f>
        <v>45653000</v>
      </c>
    </row>
    <row r="8" spans="1:6" ht="13.8" x14ac:dyDescent="0.25">
      <c r="A8" s="10" t="s">
        <v>10</v>
      </c>
      <c r="B8" s="11" t="s">
        <v>11</v>
      </c>
      <c r="C8" s="12">
        <f>C9</f>
        <v>20730000</v>
      </c>
      <c r="D8" s="13">
        <f>D9</f>
        <v>19646</v>
      </c>
      <c r="E8" s="14">
        <f>E9</f>
        <v>21493</v>
      </c>
      <c r="F8" s="12">
        <f>F9</f>
        <v>22305000</v>
      </c>
    </row>
    <row r="9" spans="1:6" ht="13.8" x14ac:dyDescent="0.25">
      <c r="A9" s="15" t="s">
        <v>12</v>
      </c>
      <c r="B9" s="16" t="s">
        <v>13</v>
      </c>
      <c r="C9" s="13">
        <f>C10</f>
        <v>20730000</v>
      </c>
      <c r="D9" s="13">
        <v>19646</v>
      </c>
      <c r="E9" s="14">
        <v>21493</v>
      </c>
      <c r="F9" s="13">
        <f>F10</f>
        <v>22305000</v>
      </c>
    </row>
    <row r="10" spans="1:6" ht="13.8" x14ac:dyDescent="0.25">
      <c r="A10" s="15" t="s">
        <v>14</v>
      </c>
      <c r="B10" s="16" t="s">
        <v>13</v>
      </c>
      <c r="C10" s="13">
        <v>20730000</v>
      </c>
      <c r="D10" s="17"/>
      <c r="E10" s="18"/>
      <c r="F10" s="13">
        <v>22305000</v>
      </c>
    </row>
    <row r="11" spans="1:6" ht="13.8" hidden="1" x14ac:dyDescent="0.25">
      <c r="A11" s="15" t="s">
        <v>15</v>
      </c>
      <c r="B11" s="16" t="s">
        <v>13</v>
      </c>
      <c r="C11" s="13"/>
      <c r="D11" s="17"/>
      <c r="E11" s="18"/>
      <c r="F11" s="13"/>
    </row>
    <row r="12" spans="1:6" ht="27" customHeight="1" x14ac:dyDescent="0.25">
      <c r="A12" s="10" t="s">
        <v>16</v>
      </c>
      <c r="B12" s="11" t="s">
        <v>17</v>
      </c>
      <c r="C12" s="12">
        <v>12922000</v>
      </c>
      <c r="D12" s="17"/>
      <c r="E12" s="18"/>
      <c r="F12" s="12">
        <v>17942000</v>
      </c>
    </row>
    <row r="13" spans="1:6" ht="13.8" x14ac:dyDescent="0.25">
      <c r="A13" s="10" t="s">
        <v>18</v>
      </c>
      <c r="B13" s="11" t="s">
        <v>19</v>
      </c>
      <c r="C13" s="19">
        <v>1028000</v>
      </c>
      <c r="D13" s="17">
        <f>D16+D17</f>
        <v>3012</v>
      </c>
      <c r="E13" s="17">
        <f>E16+E17</f>
        <v>3208</v>
      </c>
      <c r="F13" s="19">
        <v>1028000</v>
      </c>
    </row>
    <row r="14" spans="1:6" ht="55.2" hidden="1" x14ac:dyDescent="0.25">
      <c r="A14" s="15" t="s">
        <v>20</v>
      </c>
      <c r="B14" s="16" t="s">
        <v>21</v>
      </c>
      <c r="C14" s="13"/>
      <c r="D14" s="17"/>
      <c r="E14" s="18"/>
      <c r="F14" s="13"/>
    </row>
    <row r="15" spans="1:6" ht="48" customHeight="1" x14ac:dyDescent="0.25">
      <c r="A15" s="15" t="s">
        <v>22</v>
      </c>
      <c r="B15" s="16" t="s">
        <v>23</v>
      </c>
      <c r="C15" s="13">
        <v>1022000</v>
      </c>
      <c r="D15" s="17"/>
      <c r="E15" s="18"/>
      <c r="F15" s="13">
        <v>1022000</v>
      </c>
    </row>
    <row r="16" spans="1:6" ht="27.6" x14ac:dyDescent="0.25">
      <c r="A16" s="15" t="s">
        <v>24</v>
      </c>
      <c r="B16" s="16" t="s">
        <v>25</v>
      </c>
      <c r="C16" s="13">
        <v>0</v>
      </c>
      <c r="D16" s="13">
        <v>3000</v>
      </c>
      <c r="E16" s="14">
        <v>3196</v>
      </c>
      <c r="F16" s="13">
        <v>0</v>
      </c>
    </row>
    <row r="17" spans="1:7" ht="13.8" hidden="1" x14ac:dyDescent="0.25">
      <c r="A17" s="15" t="s">
        <v>26</v>
      </c>
      <c r="B17" s="16" t="s">
        <v>27</v>
      </c>
      <c r="C17" s="13"/>
      <c r="D17" s="13">
        <v>12</v>
      </c>
      <c r="E17" s="14">
        <v>12</v>
      </c>
      <c r="F17" s="13"/>
    </row>
    <row r="18" spans="1:7" ht="13.8" x14ac:dyDescent="0.25">
      <c r="A18" s="15" t="s">
        <v>28</v>
      </c>
      <c r="B18" s="16" t="s">
        <v>27</v>
      </c>
      <c r="C18" s="13">
        <v>6000</v>
      </c>
      <c r="D18" s="13"/>
      <c r="E18" s="14"/>
      <c r="F18" s="13">
        <v>6000</v>
      </c>
    </row>
    <row r="19" spans="1:7" ht="27.6" x14ac:dyDescent="0.25">
      <c r="A19" s="10" t="s">
        <v>29</v>
      </c>
      <c r="B19" s="11" t="s">
        <v>30</v>
      </c>
      <c r="C19" s="12">
        <v>180000</v>
      </c>
      <c r="D19" s="13">
        <f>D20</f>
        <v>30</v>
      </c>
      <c r="E19" s="14">
        <f>E20</f>
        <v>30</v>
      </c>
      <c r="F19" s="12">
        <v>180000</v>
      </c>
    </row>
    <row r="20" spans="1:7" ht="27.6" x14ac:dyDescent="0.25">
      <c r="A20" s="15" t="s">
        <v>31</v>
      </c>
      <c r="B20" s="16" t="s">
        <v>32</v>
      </c>
      <c r="C20" s="13">
        <v>180000</v>
      </c>
      <c r="D20" s="13">
        <v>30</v>
      </c>
      <c r="E20" s="14">
        <v>30</v>
      </c>
      <c r="F20" s="13">
        <v>180000</v>
      </c>
    </row>
    <row r="21" spans="1:7" ht="13.8" x14ac:dyDescent="0.25">
      <c r="A21" s="10" t="s">
        <v>33</v>
      </c>
      <c r="B21" s="11" t="s">
        <v>34</v>
      </c>
      <c r="C21" s="12">
        <v>1220000</v>
      </c>
      <c r="D21" s="13" t="e">
        <f>D22+D24+#REF!</f>
        <v>#REF!</v>
      </c>
      <c r="E21" s="14" t="e">
        <f>E22+E24+#REF!</f>
        <v>#REF!</v>
      </c>
      <c r="F21" s="19">
        <v>1291000</v>
      </c>
    </row>
    <row r="22" spans="1:7" ht="41.4" x14ac:dyDescent="0.25">
      <c r="A22" s="15" t="s">
        <v>35</v>
      </c>
      <c r="B22" s="16" t="s">
        <v>36</v>
      </c>
      <c r="C22" s="13">
        <v>1220000</v>
      </c>
      <c r="D22" s="13">
        <f>D23</f>
        <v>285</v>
      </c>
      <c r="E22" s="14">
        <f>E23</f>
        <v>322</v>
      </c>
      <c r="F22" s="20">
        <v>1291000</v>
      </c>
    </row>
    <row r="23" spans="1:7" ht="55.2" x14ac:dyDescent="0.25">
      <c r="A23" s="15" t="s">
        <v>37</v>
      </c>
      <c r="B23" s="16" t="s">
        <v>38</v>
      </c>
      <c r="C23" s="13">
        <v>1220000</v>
      </c>
      <c r="D23" s="13">
        <v>285</v>
      </c>
      <c r="E23" s="14">
        <v>322</v>
      </c>
      <c r="F23" s="20">
        <v>1291000</v>
      </c>
      <c r="G23" s="21"/>
    </row>
    <row r="24" spans="1:7" ht="124.2" hidden="1" x14ac:dyDescent="0.25">
      <c r="A24" s="15" t="s">
        <v>39</v>
      </c>
      <c r="B24" s="16" t="s">
        <v>40</v>
      </c>
      <c r="C24" s="13"/>
      <c r="D24" s="13">
        <v>1289</v>
      </c>
      <c r="E24" s="14">
        <v>1460</v>
      </c>
      <c r="F24" s="13"/>
    </row>
    <row r="25" spans="1:7" ht="41.4" hidden="1" x14ac:dyDescent="0.25">
      <c r="A25" s="15" t="s">
        <v>41</v>
      </c>
      <c r="B25" s="16" t="s">
        <v>42</v>
      </c>
      <c r="C25" s="13"/>
      <c r="D25" s="13"/>
      <c r="E25" s="14"/>
      <c r="F25" s="13"/>
    </row>
    <row r="26" spans="1:7" ht="13.8" hidden="1" x14ac:dyDescent="0.25">
      <c r="A26" s="15" t="s">
        <v>43</v>
      </c>
      <c r="B26" s="16" t="s">
        <v>44</v>
      </c>
      <c r="C26" s="13"/>
      <c r="D26" s="13"/>
      <c r="E26" s="14"/>
      <c r="F26" s="13"/>
    </row>
    <row r="27" spans="1:7" ht="13.8" hidden="1" x14ac:dyDescent="0.25">
      <c r="A27" s="15" t="s">
        <v>45</v>
      </c>
      <c r="B27" s="16" t="s">
        <v>46</v>
      </c>
      <c r="C27" s="13"/>
      <c r="D27" s="13"/>
      <c r="E27" s="14"/>
      <c r="F27" s="13"/>
    </row>
    <row r="28" spans="1:7" ht="41.4" x14ac:dyDescent="0.25">
      <c r="A28" s="10" t="s">
        <v>47</v>
      </c>
      <c r="B28" s="11" t="s">
        <v>48</v>
      </c>
      <c r="C28" s="12">
        <v>2400000</v>
      </c>
      <c r="D28" s="13">
        <f>D29+D32</f>
        <v>1570</v>
      </c>
      <c r="E28" s="14">
        <f>E29+E32</f>
        <v>1620</v>
      </c>
      <c r="F28" s="12">
        <v>2400000</v>
      </c>
    </row>
    <row r="29" spans="1:7" ht="74.099999999999994" customHeight="1" x14ac:dyDescent="0.25">
      <c r="A29" s="15" t="s">
        <v>49</v>
      </c>
      <c r="B29" s="16" t="s">
        <v>50</v>
      </c>
      <c r="C29" s="13">
        <v>2100000</v>
      </c>
      <c r="D29" s="13">
        <f>D30</f>
        <v>670</v>
      </c>
      <c r="E29" s="14">
        <f>E30</f>
        <v>670</v>
      </c>
      <c r="F29" s="13">
        <v>2100000</v>
      </c>
    </row>
    <row r="30" spans="1:7" ht="102.6" customHeight="1" x14ac:dyDescent="0.25">
      <c r="A30" s="15" t="s">
        <v>51</v>
      </c>
      <c r="B30" s="16" t="s">
        <v>52</v>
      </c>
      <c r="C30" s="13">
        <v>1500000</v>
      </c>
      <c r="D30" s="13">
        <v>670</v>
      </c>
      <c r="E30" s="14">
        <v>670</v>
      </c>
      <c r="F30" s="13">
        <v>1500000</v>
      </c>
    </row>
    <row r="31" spans="1:7" ht="96.6" x14ac:dyDescent="0.25">
      <c r="A31" s="15" t="s">
        <v>53</v>
      </c>
      <c r="B31" s="16" t="s">
        <v>54</v>
      </c>
      <c r="C31" s="13">
        <v>600000</v>
      </c>
      <c r="D31" s="13"/>
      <c r="E31" s="14"/>
      <c r="F31" s="13">
        <v>600000</v>
      </c>
    </row>
    <row r="32" spans="1:7" ht="90" customHeight="1" x14ac:dyDescent="0.25">
      <c r="A32" s="15" t="s">
        <v>55</v>
      </c>
      <c r="B32" s="16" t="s">
        <v>56</v>
      </c>
      <c r="C32" s="13">
        <v>230000</v>
      </c>
      <c r="D32" s="13">
        <v>900</v>
      </c>
      <c r="E32" s="14">
        <v>950</v>
      </c>
      <c r="F32" s="13">
        <v>230000</v>
      </c>
    </row>
    <row r="33" spans="1:6" ht="51.9" customHeight="1" x14ac:dyDescent="0.25">
      <c r="A33" s="15" t="s">
        <v>57</v>
      </c>
      <c r="B33" s="16" t="s">
        <v>58</v>
      </c>
      <c r="C33" s="13">
        <v>70000</v>
      </c>
      <c r="D33" s="13"/>
      <c r="E33" s="14"/>
      <c r="F33" s="13">
        <v>70000</v>
      </c>
    </row>
    <row r="34" spans="1:6" ht="29.25" customHeight="1" x14ac:dyDescent="0.25">
      <c r="A34" s="10" t="s">
        <v>59</v>
      </c>
      <c r="B34" s="11" t="s">
        <v>60</v>
      </c>
      <c r="C34" s="12">
        <v>169000</v>
      </c>
      <c r="D34" s="13">
        <f>D35</f>
        <v>404</v>
      </c>
      <c r="E34" s="14">
        <f>E35</f>
        <v>444</v>
      </c>
      <c r="F34" s="12">
        <v>169000</v>
      </c>
    </row>
    <row r="35" spans="1:6" ht="42" customHeight="1" x14ac:dyDescent="0.25">
      <c r="A35" s="15" t="s">
        <v>61</v>
      </c>
      <c r="B35" s="16" t="s">
        <v>62</v>
      </c>
      <c r="C35" s="13">
        <v>169000</v>
      </c>
      <c r="D35" s="13">
        <v>404</v>
      </c>
      <c r="E35" s="14">
        <v>444</v>
      </c>
      <c r="F35" s="13">
        <v>169000</v>
      </c>
    </row>
    <row r="36" spans="1:6" ht="55.2" hidden="1" x14ac:dyDescent="0.25">
      <c r="A36" s="15" t="s">
        <v>63</v>
      </c>
      <c r="B36" s="16" t="s">
        <v>64</v>
      </c>
      <c r="C36" s="13"/>
      <c r="D36" s="13"/>
      <c r="E36" s="14"/>
      <c r="F36" s="13"/>
    </row>
    <row r="37" spans="1:6" ht="55.2" hidden="1" x14ac:dyDescent="0.25">
      <c r="A37" s="15" t="s">
        <v>65</v>
      </c>
      <c r="B37" s="16" t="s">
        <v>64</v>
      </c>
      <c r="C37" s="13"/>
      <c r="D37" s="13"/>
      <c r="E37" s="14"/>
      <c r="F37" s="13"/>
    </row>
    <row r="38" spans="1:6" ht="55.2" hidden="1" x14ac:dyDescent="0.25">
      <c r="A38" s="15" t="s">
        <v>66</v>
      </c>
      <c r="B38" s="16" t="s">
        <v>64</v>
      </c>
      <c r="C38" s="13"/>
      <c r="D38" s="13"/>
      <c r="E38" s="14"/>
      <c r="F38" s="13"/>
    </row>
    <row r="39" spans="1:6" ht="27.6" hidden="1" x14ac:dyDescent="0.25">
      <c r="A39" s="15" t="s">
        <v>67</v>
      </c>
      <c r="B39" s="16" t="s">
        <v>68</v>
      </c>
      <c r="C39" s="13">
        <f>C44</f>
        <v>0</v>
      </c>
      <c r="D39" s="13">
        <f>D40+D41+D42</f>
        <v>50</v>
      </c>
      <c r="E39" s="14">
        <f>E40+E41+E42</f>
        <v>50</v>
      </c>
      <c r="F39" s="13">
        <f>F44</f>
        <v>0</v>
      </c>
    </row>
    <row r="40" spans="1:6" ht="110.4" hidden="1" x14ac:dyDescent="0.25">
      <c r="A40" s="15" t="s">
        <v>69</v>
      </c>
      <c r="B40" s="16" t="s">
        <v>70</v>
      </c>
      <c r="C40" s="13"/>
      <c r="D40" s="13"/>
      <c r="E40" s="14"/>
      <c r="F40" s="13"/>
    </row>
    <row r="41" spans="1:6" ht="96.6" hidden="1" x14ac:dyDescent="0.25">
      <c r="A41" s="15" t="s">
        <v>69</v>
      </c>
      <c r="B41" s="16" t="s">
        <v>71</v>
      </c>
      <c r="C41" s="13"/>
      <c r="D41" s="13">
        <v>50</v>
      </c>
      <c r="E41" s="14">
        <v>50</v>
      </c>
      <c r="F41" s="13"/>
    </row>
    <row r="42" spans="1:6" ht="82.8" hidden="1" x14ac:dyDescent="0.25">
      <c r="A42" s="15" t="s">
        <v>72</v>
      </c>
      <c r="B42" s="16" t="s">
        <v>73</v>
      </c>
      <c r="C42" s="13"/>
      <c r="D42" s="13"/>
      <c r="E42" s="14"/>
      <c r="F42" s="13"/>
    </row>
    <row r="43" spans="1:6" ht="110.4" hidden="1" x14ac:dyDescent="0.25">
      <c r="A43" s="15" t="s">
        <v>74</v>
      </c>
      <c r="B43" s="16" t="s">
        <v>75</v>
      </c>
      <c r="C43" s="13"/>
      <c r="D43" s="17"/>
      <c r="E43" s="18"/>
      <c r="F43" s="13"/>
    </row>
    <row r="44" spans="1:6" ht="55.2" hidden="1" x14ac:dyDescent="0.25">
      <c r="A44" s="15" t="s">
        <v>76</v>
      </c>
      <c r="B44" s="16" t="s">
        <v>77</v>
      </c>
      <c r="C44" s="13"/>
      <c r="D44" s="17"/>
      <c r="E44" s="18"/>
      <c r="F44" s="13"/>
    </row>
    <row r="45" spans="1:6" ht="55.2" hidden="1" x14ac:dyDescent="0.25">
      <c r="A45" s="15" t="s">
        <v>72</v>
      </c>
      <c r="B45" s="16" t="s">
        <v>78</v>
      </c>
      <c r="C45" s="13"/>
      <c r="D45" s="17"/>
      <c r="E45" s="18"/>
      <c r="F45" s="13"/>
    </row>
    <row r="46" spans="1:6" ht="69" hidden="1" x14ac:dyDescent="0.25">
      <c r="A46" s="15" t="s">
        <v>72</v>
      </c>
      <c r="B46" s="16" t="s">
        <v>79</v>
      </c>
      <c r="C46" s="13"/>
      <c r="D46" s="17"/>
      <c r="E46" s="18"/>
      <c r="F46" s="13"/>
    </row>
    <row r="47" spans="1:6" ht="25.5" customHeight="1" x14ac:dyDescent="0.25">
      <c r="A47" s="10" t="s">
        <v>80</v>
      </c>
      <c r="B47" s="11" t="s">
        <v>81</v>
      </c>
      <c r="C47" s="12">
        <f>C48+C49+C50+C51+C52</f>
        <v>320000</v>
      </c>
      <c r="D47" s="17" t="e">
        <f>#REF!+#REF!+#REF!+#REF!+#REF!+#REF!+#REF!+#REF!+#REF!+#REF!+#REF!+#REF!+#REF!+#REF!+#REF!</f>
        <v>#REF!</v>
      </c>
      <c r="E47" s="17" t="e">
        <f>#REF!+#REF!+#REF!+#REF!+#REF!+#REF!+#REF!+#REF!+#REF!+#REF!+#REF!+#REF!+#REF!+#REF!+#REF!</f>
        <v>#REF!</v>
      </c>
      <c r="F47" s="12">
        <f>F48+F49+F50+F51+F52</f>
        <v>338000</v>
      </c>
    </row>
    <row r="48" spans="1:6" ht="138" x14ac:dyDescent="0.25">
      <c r="A48" s="15" t="s">
        <v>82</v>
      </c>
      <c r="B48" s="16" t="s">
        <v>83</v>
      </c>
      <c r="C48" s="13">
        <v>32000</v>
      </c>
      <c r="D48" s="22"/>
      <c r="E48" s="23"/>
      <c r="F48" s="13">
        <v>35000</v>
      </c>
    </row>
    <row r="49" spans="1:6" ht="138" x14ac:dyDescent="0.25">
      <c r="A49" s="15" t="s">
        <v>84</v>
      </c>
      <c r="B49" s="16" t="s">
        <v>83</v>
      </c>
      <c r="C49" s="13">
        <v>250000</v>
      </c>
      <c r="D49" s="22"/>
      <c r="E49" s="23"/>
      <c r="F49" s="13">
        <v>263000</v>
      </c>
    </row>
    <row r="50" spans="1:6" ht="138" x14ac:dyDescent="0.25">
      <c r="A50" s="15" t="s">
        <v>85</v>
      </c>
      <c r="B50" s="16" t="s">
        <v>86</v>
      </c>
      <c r="C50" s="13">
        <v>5000</v>
      </c>
      <c r="D50" s="22"/>
      <c r="E50" s="23"/>
      <c r="F50" s="13">
        <v>5000</v>
      </c>
    </row>
    <row r="51" spans="1:6" ht="234.6" x14ac:dyDescent="0.25">
      <c r="A51" s="15" t="s">
        <v>87</v>
      </c>
      <c r="B51" s="16" t="s">
        <v>88</v>
      </c>
      <c r="C51" s="13">
        <v>5000</v>
      </c>
      <c r="D51" s="22"/>
      <c r="E51" s="23"/>
      <c r="F51" s="13">
        <v>5000</v>
      </c>
    </row>
    <row r="52" spans="1:6" ht="110.4" x14ac:dyDescent="0.25">
      <c r="A52" s="15" t="s">
        <v>89</v>
      </c>
      <c r="B52" s="16" t="s">
        <v>90</v>
      </c>
      <c r="C52" s="13">
        <v>28000</v>
      </c>
      <c r="D52" s="22"/>
      <c r="E52" s="23"/>
      <c r="F52" s="13">
        <v>30000</v>
      </c>
    </row>
    <row r="53" spans="1:6" ht="13.8" x14ac:dyDescent="0.25">
      <c r="A53" s="10" t="s">
        <v>91</v>
      </c>
      <c r="B53" s="11" t="s">
        <v>92</v>
      </c>
      <c r="C53" s="24">
        <f>C54</f>
        <v>434378428</v>
      </c>
      <c r="D53" s="25" t="e">
        <f>D54</f>
        <v>#REF!</v>
      </c>
      <c r="E53" s="26" t="e">
        <f>E54</f>
        <v>#REF!</v>
      </c>
      <c r="F53" s="24">
        <f>F54</f>
        <v>376396933</v>
      </c>
    </row>
    <row r="54" spans="1:6" ht="30.6" customHeight="1" x14ac:dyDescent="0.25">
      <c r="A54" s="15" t="s">
        <v>93</v>
      </c>
      <c r="B54" s="16" t="s">
        <v>94</v>
      </c>
      <c r="C54" s="27">
        <f>C55+C57+C109+C124</f>
        <v>434378428</v>
      </c>
      <c r="D54" s="28" t="e">
        <f>D55+D57+D109+#REF!</f>
        <v>#REF!</v>
      </c>
      <c r="E54" s="28" t="e">
        <f>E55+E57+E109+#REF!</f>
        <v>#REF!</v>
      </c>
      <c r="F54" s="27">
        <f>F55+F57+F109+F124</f>
        <v>376396933</v>
      </c>
    </row>
    <row r="55" spans="1:6" ht="32.4" customHeight="1" x14ac:dyDescent="0.25">
      <c r="A55" s="10" t="s">
        <v>95</v>
      </c>
      <c r="B55" s="11" t="s">
        <v>96</v>
      </c>
      <c r="C55" s="24">
        <f>C56</f>
        <v>111591000</v>
      </c>
      <c r="D55" s="29" t="e">
        <f>#REF!+#REF!+#REF!+#REF!</f>
        <v>#REF!</v>
      </c>
      <c r="E55" s="29" t="e">
        <f>#REF!+#REF!+#REF!+#REF!</f>
        <v>#REF!</v>
      </c>
      <c r="F55" s="24">
        <f>F56</f>
        <v>50926000</v>
      </c>
    </row>
    <row r="56" spans="1:6" ht="32.4" customHeight="1" x14ac:dyDescent="0.25">
      <c r="A56" s="15" t="s">
        <v>97</v>
      </c>
      <c r="B56" s="16" t="s">
        <v>98</v>
      </c>
      <c r="C56" s="27">
        <v>111591000</v>
      </c>
      <c r="D56" s="28"/>
      <c r="E56" s="30"/>
      <c r="F56" s="27">
        <v>50926000</v>
      </c>
    </row>
    <row r="57" spans="1:6" ht="45.6" customHeight="1" x14ac:dyDescent="0.25">
      <c r="A57" s="10" t="s">
        <v>99</v>
      </c>
      <c r="B57" s="11" t="s">
        <v>100</v>
      </c>
      <c r="C57" s="24">
        <f>SUM(C70:C75)+C108</f>
        <v>37589900</v>
      </c>
      <c r="D57" s="29">
        <f>SUM(D58:D101)</f>
        <v>1181</v>
      </c>
      <c r="E57" s="29">
        <f>SUM(E58:E101)</f>
        <v>1316</v>
      </c>
      <c r="F57" s="24">
        <f>SUM(F70:F75)+F108</f>
        <v>39950808</v>
      </c>
    </row>
    <row r="58" spans="1:6" ht="42" hidden="1" customHeight="1" x14ac:dyDescent="0.25">
      <c r="A58" s="15" t="s">
        <v>101</v>
      </c>
      <c r="B58" s="16" t="s">
        <v>102</v>
      </c>
      <c r="C58" s="27"/>
      <c r="D58" s="27">
        <v>0</v>
      </c>
      <c r="E58" s="31">
        <v>0</v>
      </c>
      <c r="F58" s="27"/>
    </row>
    <row r="59" spans="1:6" ht="56.1" hidden="1" customHeight="1" x14ac:dyDescent="0.25">
      <c r="A59" s="15" t="s">
        <v>101</v>
      </c>
      <c r="B59" s="16" t="s">
        <v>103</v>
      </c>
      <c r="C59" s="27"/>
      <c r="D59" s="27">
        <v>381</v>
      </c>
      <c r="E59" s="31">
        <v>416</v>
      </c>
      <c r="F59" s="27"/>
    </row>
    <row r="60" spans="1:6" ht="69.900000000000006" hidden="1" customHeight="1" x14ac:dyDescent="0.25">
      <c r="A60" s="15" t="s">
        <v>104</v>
      </c>
      <c r="B60" s="16" t="s">
        <v>105</v>
      </c>
      <c r="C60" s="27"/>
      <c r="D60" s="27"/>
      <c r="E60" s="31"/>
      <c r="F60" s="27"/>
    </row>
    <row r="61" spans="1:6" ht="98.1" hidden="1" customHeight="1" x14ac:dyDescent="0.25">
      <c r="A61" s="15" t="s">
        <v>104</v>
      </c>
      <c r="B61" s="16" t="s">
        <v>106</v>
      </c>
      <c r="C61" s="27"/>
      <c r="D61" s="27"/>
      <c r="E61" s="31"/>
      <c r="F61" s="27"/>
    </row>
    <row r="62" spans="1:6" ht="98.1" hidden="1" customHeight="1" x14ac:dyDescent="0.25">
      <c r="A62" s="15" t="s">
        <v>107</v>
      </c>
      <c r="B62" s="16" t="s">
        <v>108</v>
      </c>
      <c r="C62" s="27"/>
      <c r="D62" s="27"/>
      <c r="E62" s="31"/>
      <c r="F62" s="27"/>
    </row>
    <row r="63" spans="1:6" ht="84" hidden="1" customHeight="1" x14ac:dyDescent="0.25">
      <c r="A63" s="15" t="s">
        <v>109</v>
      </c>
      <c r="B63" s="16" t="s">
        <v>110</v>
      </c>
      <c r="C63" s="27">
        <v>0</v>
      </c>
      <c r="D63" s="27">
        <v>800</v>
      </c>
      <c r="E63" s="31">
        <v>900</v>
      </c>
      <c r="F63" s="27">
        <v>0</v>
      </c>
    </row>
    <row r="64" spans="1:6" ht="42" hidden="1" customHeight="1" x14ac:dyDescent="0.25">
      <c r="A64" s="15" t="s">
        <v>111</v>
      </c>
      <c r="B64" s="16" t="s">
        <v>112</v>
      </c>
      <c r="C64" s="27"/>
      <c r="D64" s="27"/>
      <c r="E64" s="31"/>
      <c r="F64" s="27"/>
    </row>
    <row r="65" spans="1:6" ht="14.1" hidden="1" customHeight="1" x14ac:dyDescent="0.25">
      <c r="C65" s="32"/>
      <c r="D65" s="33"/>
      <c r="E65" s="33"/>
      <c r="F65" s="32"/>
    </row>
    <row r="66" spans="1:6" ht="84" hidden="1" customHeight="1" x14ac:dyDescent="0.25">
      <c r="A66" s="15" t="s">
        <v>113</v>
      </c>
      <c r="B66" s="16" t="s">
        <v>114</v>
      </c>
      <c r="C66" s="27"/>
      <c r="D66" s="27"/>
      <c r="E66" s="31"/>
      <c r="F66" s="27"/>
    </row>
    <row r="67" spans="1:6" ht="126" hidden="1" customHeight="1" x14ac:dyDescent="0.25">
      <c r="A67" s="15" t="s">
        <v>115</v>
      </c>
      <c r="B67" s="16" t="s">
        <v>116</v>
      </c>
      <c r="C67" s="27"/>
      <c r="D67" s="27"/>
      <c r="E67" s="31"/>
      <c r="F67" s="27"/>
    </row>
    <row r="68" spans="1:6" ht="98.1" hidden="1" customHeight="1" x14ac:dyDescent="0.25">
      <c r="A68" s="15" t="s">
        <v>117</v>
      </c>
      <c r="B68" s="16" t="s">
        <v>118</v>
      </c>
      <c r="C68" s="27"/>
      <c r="D68" s="27"/>
      <c r="E68" s="31"/>
      <c r="F68" s="27"/>
    </row>
    <row r="69" spans="1:6" ht="60" hidden="1" customHeight="1" x14ac:dyDescent="0.25">
      <c r="A69" s="15" t="s">
        <v>119</v>
      </c>
      <c r="B69" s="16" t="s">
        <v>120</v>
      </c>
      <c r="C69" s="27"/>
      <c r="D69" s="27"/>
      <c r="E69" s="31"/>
      <c r="F69" s="27"/>
    </row>
    <row r="70" spans="1:6" ht="87.6" customHeight="1" x14ac:dyDescent="0.25">
      <c r="A70" s="15" t="s">
        <v>121</v>
      </c>
      <c r="B70" s="16" t="s">
        <v>122</v>
      </c>
      <c r="C70" s="27">
        <v>8114069</v>
      </c>
      <c r="D70" s="28"/>
      <c r="E70" s="30"/>
      <c r="F70" s="27">
        <v>8114069</v>
      </c>
    </row>
    <row r="71" spans="1:6" ht="59.4" hidden="1" customHeight="1" x14ac:dyDescent="0.25">
      <c r="A71" s="15" t="s">
        <v>123</v>
      </c>
      <c r="B71" s="16" t="s">
        <v>124</v>
      </c>
      <c r="C71" s="27"/>
      <c r="D71" s="28"/>
      <c r="E71" s="30"/>
      <c r="F71" s="27"/>
    </row>
    <row r="72" spans="1:6" ht="41.4" x14ac:dyDescent="0.25">
      <c r="A72" s="15" t="s">
        <v>125</v>
      </c>
      <c r="B72" s="16" t="s">
        <v>126</v>
      </c>
      <c r="C72" s="27">
        <v>15690350</v>
      </c>
      <c r="D72" s="28"/>
      <c r="E72" s="30"/>
      <c r="F72" s="27">
        <v>18050000</v>
      </c>
    </row>
    <row r="73" spans="1:6" ht="32.4" customHeight="1" x14ac:dyDescent="0.25">
      <c r="A73" s="15" t="s">
        <v>127</v>
      </c>
      <c r="B73" s="16" t="s">
        <v>128</v>
      </c>
      <c r="C73" s="27">
        <f>84486+6098</f>
        <v>90584</v>
      </c>
      <c r="D73" s="28"/>
      <c r="E73" s="30"/>
      <c r="F73" s="27">
        <v>91842</v>
      </c>
    </row>
    <row r="74" spans="1:6" ht="27.6" x14ac:dyDescent="0.25">
      <c r="A74" s="15" t="s">
        <v>129</v>
      </c>
      <c r="B74" s="16" t="s">
        <v>130</v>
      </c>
      <c r="C74" s="27">
        <v>12190469</v>
      </c>
      <c r="D74" s="28"/>
      <c r="E74" s="30"/>
      <c r="F74" s="27">
        <v>12190469</v>
      </c>
    </row>
    <row r="75" spans="1:6" ht="33" customHeight="1" x14ac:dyDescent="0.25">
      <c r="A75" s="15" t="s">
        <v>131</v>
      </c>
      <c r="B75" s="16" t="s">
        <v>130</v>
      </c>
      <c r="C75" s="27">
        <f>65092+1439336</f>
        <v>1504428</v>
      </c>
      <c r="D75" s="27"/>
      <c r="E75" s="31"/>
      <c r="F75" s="27">
        <v>1504428</v>
      </c>
    </row>
    <row r="76" spans="1:6" ht="27.9" hidden="1" customHeight="1" x14ac:dyDescent="0.25">
      <c r="A76" s="15" t="s">
        <v>132</v>
      </c>
      <c r="B76" s="16" t="s">
        <v>130</v>
      </c>
      <c r="C76" s="27"/>
      <c r="D76" s="27"/>
      <c r="E76" s="31"/>
      <c r="F76" s="27"/>
    </row>
    <row r="77" spans="1:6" ht="27.9" hidden="1" customHeight="1" x14ac:dyDescent="0.25">
      <c r="A77" s="15" t="s">
        <v>133</v>
      </c>
      <c r="B77" s="16" t="s">
        <v>130</v>
      </c>
      <c r="C77" s="27"/>
      <c r="D77" s="27"/>
      <c r="E77" s="31"/>
      <c r="F77" s="27"/>
    </row>
    <row r="78" spans="1:6" ht="27.9" hidden="1" customHeight="1" x14ac:dyDescent="0.25">
      <c r="A78" s="15" t="s">
        <v>132</v>
      </c>
      <c r="B78" s="16" t="s">
        <v>130</v>
      </c>
      <c r="C78" s="27"/>
      <c r="D78" s="27"/>
      <c r="E78" s="31"/>
      <c r="F78" s="27"/>
    </row>
    <row r="79" spans="1:6" ht="84" hidden="1" customHeight="1" x14ac:dyDescent="0.25">
      <c r="A79" s="15" t="s">
        <v>134</v>
      </c>
      <c r="B79" s="16" t="s">
        <v>135</v>
      </c>
      <c r="C79" s="27"/>
      <c r="D79" s="27"/>
      <c r="E79" s="31"/>
      <c r="F79" s="27"/>
    </row>
    <row r="80" spans="1:6" ht="98.1" hidden="1" customHeight="1" x14ac:dyDescent="0.25">
      <c r="A80" s="15" t="s">
        <v>136</v>
      </c>
      <c r="B80" s="16" t="s">
        <v>137</v>
      </c>
      <c r="C80" s="27"/>
      <c r="D80" s="27"/>
      <c r="E80" s="31"/>
      <c r="F80" s="27"/>
    </row>
    <row r="81" spans="1:6" ht="42" hidden="1" customHeight="1" x14ac:dyDescent="0.25">
      <c r="A81" s="15" t="s">
        <v>138</v>
      </c>
      <c r="B81" s="16" t="s">
        <v>139</v>
      </c>
      <c r="C81" s="27"/>
      <c r="D81" s="27"/>
      <c r="E81" s="31"/>
      <c r="F81" s="27"/>
    </row>
    <row r="82" spans="1:6" ht="98.1" hidden="1" customHeight="1" x14ac:dyDescent="0.25">
      <c r="A82" s="15" t="s">
        <v>134</v>
      </c>
      <c r="B82" s="16" t="s">
        <v>140</v>
      </c>
      <c r="C82" s="27"/>
      <c r="D82" s="27"/>
      <c r="E82" s="31"/>
      <c r="F82" s="27"/>
    </row>
    <row r="83" spans="1:6" ht="140.1" hidden="1" customHeight="1" x14ac:dyDescent="0.25">
      <c r="A83" s="15" t="s">
        <v>141</v>
      </c>
      <c r="B83" s="16" t="s">
        <v>142</v>
      </c>
      <c r="C83" s="27"/>
      <c r="D83" s="27"/>
      <c r="E83" s="31"/>
      <c r="F83" s="27"/>
    </row>
    <row r="84" spans="1:6" ht="56.1" hidden="1" customHeight="1" x14ac:dyDescent="0.25">
      <c r="A84" s="15" t="s">
        <v>138</v>
      </c>
      <c r="B84" s="16" t="s">
        <v>143</v>
      </c>
      <c r="C84" s="27"/>
      <c r="D84" s="27"/>
      <c r="E84" s="31"/>
      <c r="F84" s="27"/>
    </row>
    <row r="85" spans="1:6" ht="98.1" hidden="1" customHeight="1" x14ac:dyDescent="0.25">
      <c r="A85" s="15" t="s">
        <v>144</v>
      </c>
      <c r="B85" s="16" t="s">
        <v>145</v>
      </c>
      <c r="C85" s="27"/>
      <c r="D85" s="27"/>
      <c r="E85" s="31"/>
      <c r="F85" s="27"/>
    </row>
    <row r="86" spans="1:6" ht="27.9" hidden="1" customHeight="1" x14ac:dyDescent="0.25">
      <c r="A86" s="15" t="s">
        <v>146</v>
      </c>
      <c r="B86" s="16" t="s">
        <v>130</v>
      </c>
      <c r="C86" s="27"/>
      <c r="D86" s="27"/>
      <c r="E86" s="31"/>
      <c r="F86" s="27"/>
    </row>
    <row r="87" spans="1:6" ht="27.9" hidden="1" customHeight="1" x14ac:dyDescent="0.25">
      <c r="A87" s="15" t="s">
        <v>133</v>
      </c>
      <c r="B87" s="16" t="s">
        <v>130</v>
      </c>
      <c r="C87" s="27"/>
      <c r="D87" s="27"/>
      <c r="E87" s="31"/>
      <c r="F87" s="27"/>
    </row>
    <row r="88" spans="1:6" ht="27.9" hidden="1" customHeight="1" x14ac:dyDescent="0.25">
      <c r="A88" s="15" t="s">
        <v>132</v>
      </c>
      <c r="B88" s="16" t="s">
        <v>130</v>
      </c>
      <c r="C88" s="27"/>
      <c r="D88" s="27"/>
      <c r="E88" s="31"/>
      <c r="F88" s="27"/>
    </row>
    <row r="89" spans="1:6" ht="27.9" hidden="1" customHeight="1" x14ac:dyDescent="0.25">
      <c r="A89" s="15" t="s">
        <v>147</v>
      </c>
      <c r="B89" s="16" t="s">
        <v>130</v>
      </c>
      <c r="C89" s="27"/>
      <c r="D89" s="27"/>
      <c r="E89" s="31"/>
      <c r="F89" s="27"/>
    </row>
    <row r="90" spans="1:6" ht="27.9" hidden="1" customHeight="1" x14ac:dyDescent="0.25">
      <c r="A90" s="15" t="s">
        <v>147</v>
      </c>
      <c r="B90" s="16" t="s">
        <v>130</v>
      </c>
      <c r="C90" s="27"/>
      <c r="D90" s="27"/>
      <c r="E90" s="31"/>
      <c r="F90" s="27"/>
    </row>
    <row r="91" spans="1:6" ht="27.9" hidden="1" customHeight="1" x14ac:dyDescent="0.25">
      <c r="A91" s="15" t="s">
        <v>148</v>
      </c>
      <c r="B91" s="16" t="s">
        <v>130</v>
      </c>
      <c r="C91" s="27"/>
      <c r="D91" s="27"/>
      <c r="E91" s="31"/>
      <c r="F91" s="27"/>
    </row>
    <row r="92" spans="1:6" ht="69.900000000000006" hidden="1" customHeight="1" x14ac:dyDescent="0.25">
      <c r="A92" s="15" t="s">
        <v>148</v>
      </c>
      <c r="B92" s="16" t="s">
        <v>149</v>
      </c>
      <c r="C92" s="27"/>
      <c r="D92" s="27"/>
      <c r="E92" s="31"/>
      <c r="F92" s="27"/>
    </row>
    <row r="93" spans="1:6" ht="153.9" hidden="1" customHeight="1" x14ac:dyDescent="0.25">
      <c r="A93" s="15" t="s">
        <v>150</v>
      </c>
      <c r="B93" s="16" t="s">
        <v>151</v>
      </c>
      <c r="C93" s="27"/>
      <c r="D93" s="27"/>
      <c r="E93" s="31"/>
      <c r="F93" s="27"/>
    </row>
    <row r="94" spans="1:6" ht="111.9" hidden="1" customHeight="1" x14ac:dyDescent="0.25">
      <c r="A94" s="15" t="s">
        <v>133</v>
      </c>
      <c r="B94" s="16" t="s">
        <v>152</v>
      </c>
      <c r="C94" s="27"/>
      <c r="D94" s="27"/>
      <c r="E94" s="31"/>
      <c r="F94" s="27"/>
    </row>
    <row r="95" spans="1:6" ht="111.9" hidden="1" customHeight="1" x14ac:dyDescent="0.25">
      <c r="A95" s="15" t="s">
        <v>148</v>
      </c>
      <c r="B95" s="16" t="s">
        <v>153</v>
      </c>
      <c r="C95" s="27"/>
      <c r="D95" s="27"/>
      <c r="E95" s="31"/>
      <c r="F95" s="27"/>
    </row>
    <row r="96" spans="1:6" ht="110.4" hidden="1" x14ac:dyDescent="0.25">
      <c r="A96" s="15" t="s">
        <v>148</v>
      </c>
      <c r="B96" s="16" t="s">
        <v>154</v>
      </c>
      <c r="C96" s="27"/>
      <c r="D96" s="27"/>
      <c r="E96" s="31"/>
      <c r="F96" s="27"/>
    </row>
    <row r="97" spans="1:14" ht="42" hidden="1" customHeight="1" x14ac:dyDescent="0.25">
      <c r="A97" s="15" t="s">
        <v>148</v>
      </c>
      <c r="B97" s="16" t="s">
        <v>155</v>
      </c>
      <c r="C97" s="27"/>
      <c r="D97" s="27"/>
      <c r="E97" s="31"/>
      <c r="F97" s="27"/>
    </row>
    <row r="98" spans="1:14" ht="56.1" hidden="1" customHeight="1" x14ac:dyDescent="0.25">
      <c r="A98" s="15" t="s">
        <v>133</v>
      </c>
      <c r="B98" s="16" t="s">
        <v>156</v>
      </c>
      <c r="C98" s="27"/>
      <c r="D98" s="27"/>
      <c r="E98" s="31"/>
      <c r="F98" s="27"/>
    </row>
    <row r="99" spans="1:14" ht="98.1" hidden="1" customHeight="1" x14ac:dyDescent="0.25">
      <c r="A99" s="15" t="s">
        <v>132</v>
      </c>
      <c r="B99" s="16" t="s">
        <v>157</v>
      </c>
      <c r="C99" s="27"/>
      <c r="D99" s="27"/>
      <c r="E99" s="31"/>
      <c r="F99" s="27"/>
    </row>
    <row r="100" spans="1:14" ht="42" hidden="1" customHeight="1" x14ac:dyDescent="0.25">
      <c r="A100" s="15" t="s">
        <v>132</v>
      </c>
      <c r="B100" s="16" t="s">
        <v>158</v>
      </c>
      <c r="C100" s="27"/>
      <c r="D100" s="27"/>
      <c r="E100" s="31"/>
      <c r="F100" s="27"/>
    </row>
    <row r="101" spans="1:14" ht="42" hidden="1" customHeight="1" x14ac:dyDescent="0.25">
      <c r="A101" s="15" t="s">
        <v>148</v>
      </c>
      <c r="B101" s="16" t="s">
        <v>159</v>
      </c>
      <c r="C101" s="27"/>
      <c r="D101" s="27"/>
      <c r="E101" s="31"/>
      <c r="F101" s="27"/>
    </row>
    <row r="102" spans="1:14" ht="126" hidden="1" customHeight="1" x14ac:dyDescent="0.25">
      <c r="A102" s="15" t="s">
        <v>148</v>
      </c>
      <c r="B102" s="16" t="s">
        <v>160</v>
      </c>
      <c r="C102" s="27"/>
      <c r="D102" s="27"/>
      <c r="E102" s="31"/>
      <c r="F102" s="27"/>
    </row>
    <row r="103" spans="1:14" ht="210" hidden="1" customHeight="1" x14ac:dyDescent="0.25">
      <c r="A103" s="15" t="s">
        <v>148</v>
      </c>
      <c r="B103" s="16" t="s">
        <v>161</v>
      </c>
      <c r="C103" s="27"/>
      <c r="D103" s="27"/>
      <c r="E103" s="31"/>
      <c r="F103" s="27"/>
    </row>
    <row r="104" spans="1:14" ht="56.1" hidden="1" customHeight="1" x14ac:dyDescent="0.25">
      <c r="A104" s="15" t="s">
        <v>162</v>
      </c>
      <c r="B104" s="16" t="s">
        <v>163</v>
      </c>
      <c r="C104" s="27"/>
      <c r="D104" s="28"/>
      <c r="E104" s="30"/>
      <c r="F104" s="27"/>
    </row>
    <row r="105" spans="1:14" ht="69.900000000000006" hidden="1" customHeight="1" x14ac:dyDescent="0.25">
      <c r="A105" s="15" t="s">
        <v>148</v>
      </c>
      <c r="B105" s="16" t="s">
        <v>164</v>
      </c>
      <c r="C105" s="34"/>
      <c r="D105" s="28"/>
      <c r="E105" s="30"/>
      <c r="F105" s="34"/>
    </row>
    <row r="106" spans="1:14" ht="27.9" hidden="1" customHeight="1" x14ac:dyDescent="0.25">
      <c r="A106" s="15" t="s">
        <v>165</v>
      </c>
      <c r="B106" s="16" t="s">
        <v>130</v>
      </c>
      <c r="C106" s="27"/>
      <c r="D106" s="28"/>
      <c r="E106" s="30"/>
      <c r="F106" s="27"/>
    </row>
    <row r="107" spans="1:14" hidden="1" x14ac:dyDescent="0.25"/>
    <row r="108" spans="1:14" ht="27.6" hidden="1" x14ac:dyDescent="0.25">
      <c r="A108" s="15" t="s">
        <v>166</v>
      </c>
      <c r="B108" s="35" t="s">
        <v>130</v>
      </c>
      <c r="C108" s="27"/>
      <c r="D108" s="28"/>
      <c r="E108" s="30"/>
      <c r="F108" s="27"/>
    </row>
    <row r="109" spans="1:14" ht="27.6" x14ac:dyDescent="0.25">
      <c r="A109" s="10" t="s">
        <v>167</v>
      </c>
      <c r="B109" s="11" t="s">
        <v>168</v>
      </c>
      <c r="C109" s="36">
        <f>SUM(C111:C123)+C110</f>
        <v>285197528</v>
      </c>
      <c r="D109" s="37">
        <f>SUM(D111:D120)</f>
        <v>0</v>
      </c>
      <c r="E109" s="37">
        <f>SUM(E111:E120)</f>
        <v>0</v>
      </c>
      <c r="F109" s="36">
        <f>SUM(F111:F123)+F110</f>
        <v>285520125</v>
      </c>
    </row>
    <row r="110" spans="1:14" ht="46.5" hidden="1" customHeight="1" x14ac:dyDescent="0.25">
      <c r="A110" s="15" t="s">
        <v>169</v>
      </c>
      <c r="B110" s="16" t="s">
        <v>170</v>
      </c>
      <c r="C110" s="27">
        <v>0</v>
      </c>
      <c r="D110" s="28"/>
      <c r="E110" s="30"/>
      <c r="F110" s="27">
        <v>0</v>
      </c>
    </row>
    <row r="111" spans="1:14" ht="41.4" x14ac:dyDescent="0.25">
      <c r="A111" s="15" t="s">
        <v>171</v>
      </c>
      <c r="B111" s="16" t="s">
        <v>172</v>
      </c>
      <c r="C111" s="27">
        <v>191843309</v>
      </c>
      <c r="D111" s="27"/>
      <c r="E111" s="31"/>
      <c r="F111" s="27">
        <v>191843309</v>
      </c>
      <c r="H111" s="38"/>
      <c r="I111" s="38"/>
      <c r="J111" s="38"/>
      <c r="K111" s="38"/>
      <c r="L111" s="38"/>
      <c r="M111" s="38"/>
      <c r="N111" s="38"/>
    </row>
    <row r="112" spans="1:14" ht="41.4" x14ac:dyDescent="0.25">
      <c r="A112" s="15" t="s">
        <v>173</v>
      </c>
      <c r="B112" s="16" t="s">
        <v>174</v>
      </c>
      <c r="C112" s="27">
        <v>72953187</v>
      </c>
      <c r="D112" s="27"/>
      <c r="E112" s="31"/>
      <c r="F112" s="27">
        <v>72954515</v>
      </c>
    </row>
    <row r="113" spans="1:14" ht="41.4" x14ac:dyDescent="0.25">
      <c r="A113" s="15" t="s">
        <v>175</v>
      </c>
      <c r="B113" s="16" t="s">
        <v>174</v>
      </c>
      <c r="C113" s="27">
        <v>1065869</v>
      </c>
      <c r="D113" s="27"/>
      <c r="E113" s="31"/>
      <c r="F113" s="27">
        <v>1066739</v>
      </c>
    </row>
    <row r="114" spans="1:14" ht="75" hidden="1" customHeight="1" x14ac:dyDescent="0.25">
      <c r="A114" s="15" t="s">
        <v>176</v>
      </c>
      <c r="B114" s="16" t="s">
        <v>177</v>
      </c>
      <c r="C114" s="27">
        <v>0</v>
      </c>
      <c r="D114" s="27"/>
      <c r="E114" s="31"/>
      <c r="F114" s="27">
        <v>0</v>
      </c>
    </row>
    <row r="115" spans="1:14" ht="75.900000000000006" customHeight="1" x14ac:dyDescent="0.25">
      <c r="A115" s="15" t="s">
        <v>178</v>
      </c>
      <c r="B115" s="16" t="s">
        <v>179</v>
      </c>
      <c r="C115" s="28">
        <v>322</v>
      </c>
      <c r="D115" s="27"/>
      <c r="E115" s="31"/>
      <c r="F115" s="27">
        <v>287</v>
      </c>
      <c r="H115" s="38"/>
      <c r="I115" s="38"/>
      <c r="J115" s="38"/>
      <c r="K115" s="38"/>
      <c r="L115" s="38"/>
      <c r="M115" s="38"/>
      <c r="N115" s="38"/>
    </row>
    <row r="116" spans="1:14" ht="82.8" hidden="1" x14ac:dyDescent="0.25">
      <c r="A116" s="39" t="s">
        <v>180</v>
      </c>
      <c r="B116" s="40" t="s">
        <v>181</v>
      </c>
      <c r="C116" s="27"/>
      <c r="D116" s="27"/>
      <c r="E116" s="31"/>
      <c r="F116" s="27"/>
    </row>
    <row r="117" spans="1:14" ht="41.4" hidden="1" x14ac:dyDescent="0.25">
      <c r="A117" s="15" t="s">
        <v>182</v>
      </c>
      <c r="B117" s="16" t="s">
        <v>183</v>
      </c>
      <c r="C117" s="27"/>
      <c r="D117" s="27"/>
      <c r="E117" s="31"/>
      <c r="F117" s="27"/>
    </row>
    <row r="118" spans="1:14" ht="55.2" hidden="1" x14ac:dyDescent="0.25">
      <c r="A118" s="41" t="s">
        <v>184</v>
      </c>
      <c r="B118" s="16" t="s">
        <v>185</v>
      </c>
      <c r="C118" s="27">
        <v>0</v>
      </c>
      <c r="D118" s="28"/>
      <c r="E118" s="31"/>
      <c r="F118" s="27">
        <v>0</v>
      </c>
    </row>
    <row r="119" spans="1:14" ht="74.099999999999994" customHeight="1" x14ac:dyDescent="0.25">
      <c r="A119" s="42" t="s">
        <v>186</v>
      </c>
      <c r="B119" s="40" t="s">
        <v>187</v>
      </c>
      <c r="C119" s="43">
        <v>6640200</v>
      </c>
      <c r="D119" s="27"/>
      <c r="E119" s="31"/>
      <c r="F119" s="27">
        <v>6640200</v>
      </c>
    </row>
    <row r="120" spans="1:14" ht="74.099999999999994" customHeight="1" x14ac:dyDescent="0.25">
      <c r="A120" s="41" t="s">
        <v>188</v>
      </c>
      <c r="B120" s="16" t="s">
        <v>189</v>
      </c>
      <c r="C120" s="28">
        <v>4026345</v>
      </c>
      <c r="D120" s="27"/>
      <c r="E120" s="31"/>
      <c r="F120" s="27">
        <v>4183815</v>
      </c>
    </row>
    <row r="121" spans="1:14" ht="59.1" customHeight="1" x14ac:dyDescent="0.25">
      <c r="A121" s="44" t="s">
        <v>190</v>
      </c>
      <c r="B121" s="45" t="s">
        <v>191</v>
      </c>
      <c r="C121" s="28">
        <f>1714701+5972886</f>
        <v>7687587</v>
      </c>
      <c r="D121" s="34"/>
      <c r="E121" s="46"/>
      <c r="F121" s="27">
        <f>1714701+6061437</f>
        <v>7776138</v>
      </c>
    </row>
    <row r="122" spans="1:14" ht="60.6" hidden="1" customHeight="1" x14ac:dyDescent="0.25">
      <c r="A122" s="15" t="s">
        <v>192</v>
      </c>
      <c r="B122" s="16" t="s">
        <v>193</v>
      </c>
      <c r="C122" s="28"/>
      <c r="D122" s="34"/>
      <c r="E122" s="46"/>
      <c r="F122" s="27"/>
    </row>
    <row r="123" spans="1:14" ht="42" customHeight="1" x14ac:dyDescent="0.25">
      <c r="A123" s="15" t="s">
        <v>194</v>
      </c>
      <c r="B123" s="47" t="s">
        <v>195</v>
      </c>
      <c r="C123" s="28">
        <v>980709</v>
      </c>
      <c r="D123" s="34"/>
      <c r="E123" s="46"/>
      <c r="F123" s="27">
        <v>1055122</v>
      </c>
    </row>
    <row r="124" spans="1:14" ht="20.100000000000001" customHeight="1" x14ac:dyDescent="0.25">
      <c r="A124" s="48" t="s">
        <v>196</v>
      </c>
      <c r="B124" s="49" t="s">
        <v>197</v>
      </c>
      <c r="C124" s="28">
        <v>0</v>
      </c>
      <c r="D124" s="34"/>
      <c r="E124" s="46"/>
      <c r="F124" s="27">
        <v>0</v>
      </c>
    </row>
    <row r="125" spans="1:14" ht="65.099999999999994" hidden="1" customHeight="1" x14ac:dyDescent="0.25">
      <c r="A125" s="44" t="s">
        <v>198</v>
      </c>
      <c r="B125" s="50" t="s">
        <v>199</v>
      </c>
      <c r="C125" s="27"/>
      <c r="D125" s="34"/>
      <c r="E125" s="46"/>
      <c r="F125" s="27"/>
    </row>
    <row r="126" spans="1:14" ht="16.8" x14ac:dyDescent="0.25">
      <c r="A126" s="51"/>
      <c r="B126" s="52" t="s">
        <v>200</v>
      </c>
      <c r="C126" s="24">
        <f>C53+C7</f>
        <v>473347428</v>
      </c>
      <c r="D126" s="24" t="e">
        <f>D53+D7</f>
        <v>#REF!</v>
      </c>
      <c r="E126" s="24" t="e">
        <f>E53+E7</f>
        <v>#REF!</v>
      </c>
      <c r="F126" s="24">
        <f>F53+F7</f>
        <v>422049933</v>
      </c>
    </row>
    <row r="128" spans="1:14" x14ac:dyDescent="0.25">
      <c r="B128" s="53"/>
      <c r="C128" s="53"/>
      <c r="D128" s="1" t="s">
        <v>201</v>
      </c>
    </row>
  </sheetData>
  <mergeCells count="4">
    <mergeCell ref="A4:F4"/>
    <mergeCell ref="B1:F1"/>
    <mergeCell ref="B3:F3"/>
    <mergeCell ref="B2:F2"/>
  </mergeCells>
  <pageMargins left="1.18110311031342" right="0.39370101690292397" top="0.59055155515670799" bottom="0.59055155515670799" header="0.31496062874794001" footer="0"/>
  <pageSetup paperSize="9" scale="82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dcterms:modified xsi:type="dcterms:W3CDTF">2023-03-15T08:11:41Z</dcterms:modified>
</cp:coreProperties>
</file>