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470" windowWidth="11030" windowHeight="9290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<sst xmlns="http://schemas.openxmlformats.org/spreadsheetml/2006/main" count="960" uniqueCount="588">
  <si>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</si>
  <si>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</si>
  <si>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</si>
  <si>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</si>
  <si>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</si>
  <si>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</si>
  <si>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</si>
  <si>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</si>
  <si>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</si>
  <si>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</si>
  <si>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</si>
  <si>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</si>
  <si>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</si>
  <si>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</si>
  <si>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</si>
  <si>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</si>
  <si>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</si>
  <si>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</si>
  <si>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</si>
  <si>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</si>
  <si>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</si>
  <si>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</si>
  <si>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</si>
  <si>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</si>
  <si>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</si>
  <si>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</si>
  <si>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</si>
  <si>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</si>
  <si>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</si>
  <si>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</si>
  <si>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</si>
  <si>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</si>
  <si>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</si>
  <si>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</si>
  <si>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</si>
  <si>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</si>
  <si>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</si>
  <si>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</si>
  <si>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</si>
  <si>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</si>
  <si>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</si>
  <si>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</si>
  <si>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</si>
  <si>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</si>
  <si>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</si>
  <si>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</si>
  <si>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</si>
  <si>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</si>
  <si>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</si>
  <si>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</si>
  <si>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</si>
  <si>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</si>
  <si>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</si>
  <si>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</si>
  <si>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</si>
  <si>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</si>
  <si>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</si>
  <si>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</si>
  <si>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</si>
  <si>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</si>
  <si>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</si>
  <si>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</si>
  <si>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</si>
  <si>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</si>
  <si>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</si>
  <si>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</si>
  <si>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</si>
  <si>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</si>
  <si>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</si>
  <si>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</si>
  <si>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</si>
  <si>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</si>
  <si>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</si>
  <si>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</si>
  <si>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</si>
  <si>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</si>
  <si>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</si>
  <si>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</si>
  <si>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</si>
  <si>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</si>
  <si>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</si>
  <si>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</si>
  <si>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</si>
  <si>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</si>
  <si>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</si>
  <si>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</si>
  <si>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</si>
  <si>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</si>
  <si>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</si>
  <si>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</si>
  <si>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</si>
  <si>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</si>
  <si>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</si>
  <si>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</si>
  <si>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</si>
  <si>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</si>
  <si>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</si>
  <si>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</si>
  <si>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</si>
  <si>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</si>
  <si>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</si>
  <si>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</si>
  <si>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</si>
  <si>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</si>
  <si>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</si>
  <si>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</si>
  <si>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</si>
  <si>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</si>
  <si>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</si>
  <si>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</si>
  <si>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</si>
  <si>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</si>
  <si>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</si>
  <si>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</si>
  <si>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</si>
  <si>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</si>
  <si>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</si>
  <si>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</si>
  <si>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</si>
  <si>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</si>
  <si>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</si>
  <si>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</si>
  <si>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</si>
  <si>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</si>
  <si>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</si>
  <si>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</si>
  <si>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</si>
  <si>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</si>
  <si>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</si>
  <si>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</si>
  <si>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</si>
  <si>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</si>
  <si>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</si>
  <si>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</si>
  <si>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</si>
  <si>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</si>
  <si>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</si>
  <si>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</si>
  <si>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</si>
  <si>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</si>
  <si>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</si>
  <si>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</si>
  <si>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</si>
  <si>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</si>
  <si>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</si>
  <si>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</si>
  <si>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</si>
  <si>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</si>
  <si>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</si>
  <si>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</si>
  <si>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</si>
  <si>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</si>
  <si>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</si>
  <si>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</si>
  <si>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</si>
  <si>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</si>
  <si>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</si>
  <si>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</si>
  <si>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</si>
  <si>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</si>
  <si>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</si>
  <si>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</si>
  <si>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</si>
  <si>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</si>
  <si>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</si>
  <si>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</si>
  <si>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</si>
  <si>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</si>
  <si>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</si>
  <si>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</si>
  <si>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</si>
  <si>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</si>
  <si>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</si>
  <si>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</si>
  <si>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</si>
  <si>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</si>
  <si>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</si>
  <si>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</si>
  <si>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</si>
  <si>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</si>
  <si>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</si>
  <si>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</si>
  <si>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</si>
  <si>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</si>
  <si>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</si>
  <si>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</si>
  <si>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</si>
  <si>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</si>
  <si>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</si>
  <si>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</si>
  <si>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</si>
  <si>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</si>
  <si>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</si>
  <si>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</si>
  <si>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</si>
  <si>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</si>
  <si>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</si>
  <si>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</si>
  <si>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</si>
  <si>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</si>
  <si>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</si>
  <si>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</si>
  <si>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</si>
  <si>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</si>
  <si>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</si>
  <si>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</si>
  <si>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</si>
  <si>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</si>
  <si>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</si>
  <si>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</si>
  <si>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</si>
  <si>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</si>
  <si>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</si>
  <si>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</si>
  <si>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</si>
  <si>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</si>
  <si>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</si>
  <si>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</si>
  <si>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</si>
  <si>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</si>
  <si>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</si>
  <si>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</si>
  <si>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</si>
  <si>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</si>
  <si>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</si>
  <si>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</si>
  <si>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</si>
  <si>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</si>
  <si>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</si>
  <si>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</si>
  <si>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</si>
  <si>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</si>
  <si>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</si>
  <si>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</si>
  <si>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</si>
  <si>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</si>
  <si>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</si>
  <si>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</si>
  <si>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</si>
  <si>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</si>
  <si>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</si>
  <si>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</si>
  <si>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</si>
  <si>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</si>
  <si>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</si>
  <si>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</si>
  <si>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</si>
  <si>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</si>
  <si>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</si>
  <si>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</si>
  <si>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</si>
  <si>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</si>
  <si>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</si>
  <si>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</si>
  <si>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</si>
  <si>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</si>
  <si>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</si>
  <si>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</si>
  <si>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</si>
  <si>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</si>
  <si>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</si>
  <si>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</si>
  <si>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</si>
  <si>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</si>
  <si>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</si>
  <si>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</si>
  <si>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</si>
  <si>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</si>
  <si>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</si>
  <si>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</si>
  <si>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</si>
  <si>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</si>
  <si>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</si>
  <si>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</si>
  <si>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</si>
  <si>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</si>
  <si>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</si>
  <si>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 xml:space="preserve"> 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</si>
  <si>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</si>
  <si>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</si>
  <si>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</si>
  <si>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</si>
  <si>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</si>
  <si>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</si>
  <si>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</si>
  <si>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</si>
  <si>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</si>
  <si>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</si>
  <si>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</si>
  <si>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</si>
  <si>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</si>
  <si>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</si>
  <si>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</si>
  <si>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</si>
  <si>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</si>
  <si>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</si>
  <si>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</si>
  <si>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</si>
  <si>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</si>
  <si>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</si>
  <si>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</si>
  <si>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</si>
  <si>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</si>
  <si>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</si>
  <si>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</si>
  <si>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</si>
  <si>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</si>
  <si>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</si>
  <si>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</si>
  <si>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</si>
  <si>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</si>
  <si>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</si>
  <si>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</si>
  <si>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</si>
  <si>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</si>
  <si>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</si>
  <si>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</si>
  <si>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</si>
  <si>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</si>
  <si>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</si>
  <si>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</si>
  <si>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</si>
  <si>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</si>
  <si>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</si>
  <si>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</si>
  <si>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</si>
  <si>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</si>
  <si>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</si>
  <si>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</si>
  <si>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</si>
  <si>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</si>
  <si>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</si>
  <si>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</si>
  <si>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</si>
  <si>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</si>
  <si>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</si>
  <si>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</si>
  <si>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</si>
  <si>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</si>
  <si>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</si>
  <si>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</si>
  <si>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</si>
  <si>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</si>
  <si>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</si>
  <si>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</si>
  <si>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</si>
  <si>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</si>
  <si>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</si>
  <si>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</si>
  <si>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</si>
  <si>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</si>
  <si>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</si>
  <si>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</si>
  <si>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</si>
  <si>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</si>
  <si>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</si>
  <si>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</si>
  <si>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</si>
  <si>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</si>
  <si>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</si>
  <si>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</si>
  <si>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</si>
  <si>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</si>
  <si>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</si>
  <si>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</si>
  <si>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</si>
  <si>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</si>
  <si>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</si>
  <si>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</si>
  <si>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</si>
  <si>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</si>
  <si>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</si>
  <si>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</si>
  <si>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</si>
  <si>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</si>
  <si>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</si>
  <si>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</si>
  <si>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</si>
  <si>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</si>
  <si>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</si>
  <si>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</si>
  <si>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</si>
  <si>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</si>
  <si>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</si>
  <si>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</si>
  <si>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</si>
  <si>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</si>
  <si>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</si>
  <si>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</si>
  <si>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</si>
  <si>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</si>
  <si>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</si>
  <si>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</si>
  <si>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</si>
  <si>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</si>
  <si>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</si>
  <si>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</si>
  <si>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</si>
  <si>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</si>
  <si>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</si>
  <si>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</si>
  <si>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</si>
  <si>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</si>
  <si>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</si>
  <si>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</si>
  <si>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</si>
  <si>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</si>
  <si>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</si>
  <si>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</si>
  <si>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</si>
  <si>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</si>
  <si>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</si>
  <si>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</si>
  <si>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</si>
  <si>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</si>
  <si>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</si>
  <si>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</si>
  <si>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</si>
  <si>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</si>
  <si>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</si>
  <si>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</si>
  <si>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</si>
  <si>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</si>
  <si>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</si>
  <si>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</si>
  <si>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</si>
  <si>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</si>
  <si>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</si>
  <si>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</si>
  <si>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</si>
  <si>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</si>
  <si>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</si>
  <si>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</si>
  <si>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</si>
  <si>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</si>
  <si>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</si>
  <si>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</si>
  <si>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</si>
  <si>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</si>
  <si>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</si>
  <si>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</si>
  <si>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</si>
  <si>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</si>
  <si>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</si>
  <si>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</si>
  <si>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</si>
  <si>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</si>
  <si>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</si>
  <si>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</si>
  <si>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</si>
  <si>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</si>
  <si>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</si>
  <si>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</si>
  <si>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</si>
  <si>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</si>
  <si>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</si>
  <si>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</si>
  <si>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</si>
  <si>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</si>
  <si>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</si>
  <si>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</si>
  <si>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</si>
  <si>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</si>
  <si>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</si>
  <si>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</si>
  <si>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</si>
  <si>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</si>
  <si>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</si>
  <si>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</si>
  <si>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</si>
  <si>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</si>
  <si>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</si>
  <si>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</si>
  <si>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</si>
  <si>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</si>
  <si>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</si>
  <si>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</si>
  <si>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</si>
  <si>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</si>
  <si>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</si>
  <si>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</si>
  <si>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</si>
  <si>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</si>
  <si>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</si>
  <si>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</si>
  <si>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</si>
  <si>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</si>
  <si>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</si>
  <si>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</si>
  <si>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</si>
  <si>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</si>
  <si>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</si>
  <si>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</si>
  <si>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</si>
  <si>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</si>
  <si>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</si>
  <si>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</si>
  <si>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</si>
  <si>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</si>
  <si>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</si>
  <si>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</si>
  <si>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</si>
  <si>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</si>
  <si>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</si>
  <si>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</si>
  <si>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</si>
  <si>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</si>
  <si>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</si>
  <si>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</si>
  <si>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</si>
  <si>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</si>
  <si>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</si>
  <si>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</si>
  <si>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</si>
  <si>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</si>
  <si>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</si>
  <si>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</si>
  <si>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</si>
  <si>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</si>
  <si>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</si>
  <si>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</si>
  <si>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</si>
  <si>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</si>
  <si>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</si>
  <si>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</si>
  <si>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</si>
  <si>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</si>
  <si>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</si>
  <si>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</si>
  <si>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</si>
  <si>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</si>
  <si>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</si>
  <si>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</si>
  <si>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</si>
  <si>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</si>
  <si>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</si>
  <si>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</si>
  <si>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</si>
  <si>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</si>
  <si>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</si>
  <si>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</si>
  <si>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</si>
  <si>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</si>
  <si>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</si>
  <si>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</si>
  <si>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</si>
  <si>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</si>
  <si>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</si>
  <si>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</si>
  <si>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</si>
  <si>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</si>
  <si>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</si>
  <si>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</si>
  <si>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</si>
  <si>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</si>
  <si>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</si>
  <si>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</si>
  <si>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</si>
  <si>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</si>
  <si>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</si>
  <si>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</si>
  <si>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</si>
  <si>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</si>
  <si>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</si>
  <si>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</si>
  <si>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</si>
  <si>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</si>
  <si>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</si>
  <si>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</si>
  <si>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</si>
  <si>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</si>
  <si>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</si>
  <si>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</si>
  <si>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</si>
  <si>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</si>
  <si>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</si>
  <si>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</si>
  <si>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</si>
  <si>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</si>
  <si>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</si>
  <si>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</si>
  <si>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</si>
  <si>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</si>
  <si>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Расходы бюджета Первомайского муниципального района на 2022 год                                           по разделам и подразделам классификации расходов бюджетов Российской Федерации</t>
  </si>
  <si>
    <t>2022 год                    (руб.)</t>
  </si>
  <si>
    <t>Приложение 7</t>
  </si>
  <si>
    <t xml:space="preserve">к решению Собрания  Представителей                              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от 17.03.2022 года № 136
</t>
  </si>
  <si>
    <t xml:space="preserve">«Приложение 7 к решению Собрания  Представителей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от 23.12.2021 года № 124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17.03.2022 года № 136)"        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</si>
</sst>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Fill="1" applyAlignment="1" applyProtection="1">
      <alignment vertical="center" wrapText="1"/>
      <protection hidden="1"/>
    </xf>
    <xf numFmtId="0" fontId="14" fillId="0" borderId="0" xfId="53" applyNumberFormat="1" applyFont="1" applyFill="1" applyAlignment="1" applyProtection="1">
      <alignment vertical="center" wrapText="1"/>
      <protection hidden="1"/>
    </xf>
    <xf numFmtId="0" fontId="14" fillId="0" borderId="0" xfId="53" applyFont="1" applyFill="1" applyAlignment="1" applyProtection="1">
      <alignment vertical="top" wrapText="1"/>
      <protection hidden="1"/>
    </xf>
    <xf numFmtId="0" fontId="14" fillId="0" borderId="0" xfId="53" applyFont="1" applyFill="1" applyAlignment="1" applyProtection="1">
      <alignment horizontal="right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6" fillId="0" borderId="19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7" t="s">
        <v>585</v>
      </c>
      <c r="E1" s="127"/>
      <c r="F1" s="58" t="s">
        <v>277</v>
      </c>
    </row>
    <row r="2" spans="1:10" ht="45.75" customHeight="1">
      <c r="A2" s="57"/>
      <c r="B2" s="57"/>
      <c r="C2" s="57"/>
      <c r="D2" s="123" t="s">
        <v>586</v>
      </c>
      <c r="E2" s="123"/>
      <c r="F2" s="120"/>
      <c r="G2" s="120"/>
      <c r="H2" s="120"/>
      <c r="I2" s="120"/>
      <c r="J2" s="120"/>
    </row>
    <row r="3" spans="1:10" ht="81" customHeight="1">
      <c r="A3" s="57"/>
      <c r="B3" s="57"/>
      <c r="C3" s="57"/>
      <c r="D3" s="123" t="s">
        <v>587</v>
      </c>
      <c r="E3" s="123"/>
      <c r="F3" s="122"/>
      <c r="G3" s="122"/>
      <c r="H3" s="122"/>
      <c r="I3" s="122"/>
      <c r="J3" s="122"/>
    </row>
    <row r="4" spans="1:6" ht="15" customHeight="1">
      <c r="A4" s="57"/>
      <c r="B4" s="57"/>
      <c r="C4" s="57"/>
      <c r="D4" s="121"/>
      <c r="E4" s="121"/>
      <c r="F4" s="58"/>
    </row>
    <row r="5" spans="1:6" ht="1.5" customHeight="1">
      <c r="A5" s="57"/>
      <c r="B5" s="57"/>
      <c r="C5" s="57"/>
      <c r="D5" s="121"/>
      <c r="E5" s="121"/>
      <c r="F5" s="58"/>
    </row>
    <row r="6" spans="1:6" ht="3" customHeight="1">
      <c r="A6" s="57"/>
      <c r="B6" s="57"/>
      <c r="C6" s="57"/>
      <c r="D6" s="128"/>
      <c r="E6" s="128"/>
      <c r="F6" s="58"/>
    </row>
    <row r="7" spans="1:6" ht="51" customHeight="1" hidden="1">
      <c r="A7" s="57"/>
      <c r="B7" s="57"/>
      <c r="F7" s="58"/>
    </row>
    <row r="8" spans="1:6" ht="63.75" customHeight="1">
      <c r="A8" s="58"/>
      <c r="B8" s="58"/>
      <c r="C8" s="126" t="s">
        <v>583</v>
      </c>
      <c r="D8" s="126"/>
      <c r="E8" s="126"/>
      <c r="F8" s="58"/>
    </row>
    <row r="9" spans="1:6" ht="30.75" customHeight="1">
      <c r="A9" s="57"/>
      <c r="B9" s="60"/>
      <c r="C9" s="5" t="s">
        <v>278</v>
      </c>
      <c r="D9" s="5" t="s">
        <v>148</v>
      </c>
      <c r="E9" s="5" t="s">
        <v>584</v>
      </c>
      <c r="F9" s="58"/>
    </row>
    <row r="10" spans="1:6" ht="15">
      <c r="A10" s="61"/>
      <c r="B10" s="124">
        <v>100</v>
      </c>
      <c r="C10" s="124"/>
      <c r="D10" s="6" t="s">
        <v>279</v>
      </c>
      <c r="E10" s="62">
        <f>E11+E12+E13+E16+E18+E19+E15</f>
        <v>44617318</v>
      </c>
      <c r="F10" s="63"/>
    </row>
    <row r="11" spans="1:6" ht="30.75">
      <c r="A11" s="61"/>
      <c r="B11" s="47">
        <v>100</v>
      </c>
      <c r="C11" s="47">
        <v>102</v>
      </c>
      <c r="D11" s="30" t="s">
        <v>280</v>
      </c>
      <c r="E11" s="48">
        <f>1472900+82061</f>
        <v>1554961</v>
      </c>
      <c r="F11" s="63"/>
    </row>
    <row r="12" spans="1:6" ht="46.5">
      <c r="A12" s="61"/>
      <c r="B12" s="47">
        <v>100</v>
      </c>
      <c r="C12" s="47">
        <v>103</v>
      </c>
      <c r="D12" s="30" t="s">
        <v>281</v>
      </c>
      <c r="E12" s="48">
        <v>25000</v>
      </c>
      <c r="F12" s="63"/>
    </row>
    <row r="13" spans="1:6" ht="51.75" customHeight="1">
      <c r="A13" s="61"/>
      <c r="B13" s="47">
        <v>100</v>
      </c>
      <c r="C13" s="47">
        <v>104</v>
      </c>
      <c r="D13" s="30" t="s">
        <v>282</v>
      </c>
      <c r="E13" s="48">
        <f>18057110+1184215</f>
        <v>19241325</v>
      </c>
      <c r="F13" s="63"/>
    </row>
    <row r="14" spans="1:6" ht="14.25" customHeight="1" hidden="1">
      <c r="A14" s="61"/>
      <c r="B14" s="47">
        <v>100</v>
      </c>
      <c r="C14" s="47">
        <v>105</v>
      </c>
      <c r="D14" s="30" t="s">
        <v>283</v>
      </c>
      <c r="E14" s="48"/>
      <c r="F14" s="63"/>
    </row>
    <row r="15" spans="1:6" ht="14.25" customHeight="1">
      <c r="A15" s="61"/>
      <c r="B15" s="47"/>
      <c r="C15" s="47">
        <v>105</v>
      </c>
      <c r="D15" s="30" t="s">
        <v>582</v>
      </c>
      <c r="E15" s="48">
        <v>13554</v>
      </c>
      <c r="F15" s="63"/>
    </row>
    <row r="16" spans="1:6" ht="46.5">
      <c r="A16" s="61"/>
      <c r="B16" s="47">
        <v>100</v>
      </c>
      <c r="C16" s="47">
        <v>106</v>
      </c>
      <c r="D16" s="30" t="s">
        <v>284</v>
      </c>
      <c r="E16" s="48">
        <v>8800235</v>
      </c>
      <c r="F16" s="63"/>
    </row>
    <row r="17" spans="1:6" ht="15" hidden="1">
      <c r="A17" s="61"/>
      <c r="B17" s="47">
        <v>100</v>
      </c>
      <c r="C17" s="47">
        <v>107</v>
      </c>
      <c r="D17" s="30" t="s">
        <v>285</v>
      </c>
      <c r="E17" s="48"/>
      <c r="F17" s="63"/>
    </row>
    <row r="18" spans="1:6" ht="15">
      <c r="A18" s="61"/>
      <c r="B18" s="47">
        <v>100</v>
      </c>
      <c r="C18" s="47">
        <v>111</v>
      </c>
      <c r="D18" s="30" t="s">
        <v>286</v>
      </c>
      <c r="E18" s="48">
        <v>300000</v>
      </c>
      <c r="F18" s="63"/>
    </row>
    <row r="19" spans="1:6" ht="15">
      <c r="A19" s="61"/>
      <c r="B19" s="47">
        <v>100</v>
      </c>
      <c r="C19" s="47">
        <v>113</v>
      </c>
      <c r="D19" s="30" t="s">
        <v>287</v>
      </c>
      <c r="E19" s="48">
        <v>14682243</v>
      </c>
      <c r="F19" s="63"/>
    </row>
    <row r="20" spans="1:6" ht="15" hidden="1">
      <c r="A20" s="61"/>
      <c r="B20" s="47">
        <v>200</v>
      </c>
      <c r="C20" s="47">
        <v>204</v>
      </c>
      <c r="D20" s="30" t="s">
        <v>288</v>
      </c>
      <c r="E20" s="48"/>
      <c r="F20" s="63"/>
    </row>
    <row r="21" spans="1:6" ht="30">
      <c r="A21" s="61"/>
      <c r="B21" s="124">
        <v>300</v>
      </c>
      <c r="C21" s="124"/>
      <c r="D21" s="6" t="s">
        <v>289</v>
      </c>
      <c r="E21" s="62">
        <f>E22+E25</f>
        <v>319980</v>
      </c>
      <c r="F21" s="63"/>
    </row>
    <row r="22" spans="1:6" ht="35.25" customHeight="1">
      <c r="A22" s="61"/>
      <c r="B22" s="47">
        <v>300</v>
      </c>
      <c r="C22" s="47">
        <v>309</v>
      </c>
      <c r="D22" s="30" t="s">
        <v>290</v>
      </c>
      <c r="E22" s="48">
        <v>280980</v>
      </c>
      <c r="F22" s="63"/>
    </row>
    <row r="23" spans="1:6" ht="15" hidden="1">
      <c r="A23" s="61"/>
      <c r="B23" s="47">
        <v>300</v>
      </c>
      <c r="C23" s="47">
        <v>310</v>
      </c>
      <c r="D23" s="30" t="s">
        <v>291</v>
      </c>
      <c r="E23" s="48"/>
      <c r="F23" s="63"/>
    </row>
    <row r="24" spans="1:6" ht="30.75" hidden="1">
      <c r="A24" s="61"/>
      <c r="B24" s="47">
        <v>300</v>
      </c>
      <c r="C24" s="47">
        <v>314</v>
      </c>
      <c r="D24" s="30" t="s">
        <v>292</v>
      </c>
      <c r="E24" s="48"/>
      <c r="F24" s="63"/>
    </row>
    <row r="25" spans="1:6" ht="33.75" customHeight="1">
      <c r="A25" s="61"/>
      <c r="B25" s="47"/>
      <c r="C25" s="47">
        <v>314</v>
      </c>
      <c r="D25" s="30" t="s">
        <v>292</v>
      </c>
      <c r="E25" s="48">
        <v>39000</v>
      </c>
      <c r="F25" s="63"/>
    </row>
    <row r="26" spans="1:6" ht="15">
      <c r="A26" s="61"/>
      <c r="B26" s="124">
        <v>400</v>
      </c>
      <c r="C26" s="124"/>
      <c r="D26" s="6" t="s">
        <v>293</v>
      </c>
      <c r="E26" s="62">
        <f>E31+E34+E35+E37+E30</f>
        <v>36479302</v>
      </c>
      <c r="F26" s="63"/>
    </row>
    <row r="27" spans="1:6" ht="15" hidden="1">
      <c r="A27" s="61"/>
      <c r="B27" s="47">
        <v>400</v>
      </c>
      <c r="C27" s="47">
        <v>401</v>
      </c>
      <c r="D27" s="30" t="s">
        <v>294</v>
      </c>
      <c r="E27" s="48"/>
      <c r="F27" s="63"/>
    </row>
    <row r="28" spans="1:6" ht="15" hidden="1">
      <c r="A28" s="61"/>
      <c r="B28" s="47">
        <v>400</v>
      </c>
      <c r="C28" s="47">
        <v>402</v>
      </c>
      <c r="D28" s="30" t="s">
        <v>295</v>
      </c>
      <c r="E28" s="48"/>
      <c r="F28" s="63"/>
    </row>
    <row r="29" spans="1:6" ht="15" hidden="1">
      <c r="A29" s="61"/>
      <c r="B29" s="47">
        <v>400</v>
      </c>
      <c r="C29" s="47">
        <v>404</v>
      </c>
      <c r="D29" s="30" t="s">
        <v>296</v>
      </c>
      <c r="E29" s="48"/>
      <c r="F29" s="63"/>
    </row>
    <row r="30" spans="1:6" ht="15" customHeight="1">
      <c r="A30" s="61"/>
      <c r="B30" s="47"/>
      <c r="C30" s="47">
        <v>402</v>
      </c>
      <c r="D30" s="30" t="s">
        <v>581</v>
      </c>
      <c r="E30" s="48">
        <v>250000</v>
      </c>
      <c r="F30" s="63"/>
    </row>
    <row r="31" spans="1:6" ht="15">
      <c r="A31" s="61"/>
      <c r="B31" s="47">
        <v>400</v>
      </c>
      <c r="C31" s="47">
        <v>405</v>
      </c>
      <c r="D31" s="30" t="s">
        <v>297</v>
      </c>
      <c r="E31" s="48">
        <v>60680</v>
      </c>
      <c r="F31" s="63"/>
    </row>
    <row r="32" spans="1:6" ht="15" hidden="1">
      <c r="A32" s="61"/>
      <c r="B32" s="47">
        <v>400</v>
      </c>
      <c r="C32" s="47">
        <v>406</v>
      </c>
      <c r="D32" s="30" t="s">
        <v>298</v>
      </c>
      <c r="E32" s="48"/>
      <c r="F32" s="63"/>
    </row>
    <row r="33" spans="1:6" ht="15" hidden="1">
      <c r="A33" s="61"/>
      <c r="B33" s="47">
        <v>400</v>
      </c>
      <c r="C33" s="47">
        <v>407</v>
      </c>
      <c r="D33" s="30" t="s">
        <v>299</v>
      </c>
      <c r="E33" s="48"/>
      <c r="F33" s="63"/>
    </row>
    <row r="34" spans="1:6" ht="15">
      <c r="A34" s="61"/>
      <c r="B34" s="47">
        <v>400</v>
      </c>
      <c r="C34" s="47">
        <v>408</v>
      </c>
      <c r="D34" s="30" t="s">
        <v>300</v>
      </c>
      <c r="E34" s="48">
        <v>8218000</v>
      </c>
      <c r="F34" s="63"/>
    </row>
    <row r="35" spans="1:6" ht="15">
      <c r="A35" s="61"/>
      <c r="B35" s="47">
        <v>400</v>
      </c>
      <c r="C35" s="47">
        <v>409</v>
      </c>
      <c r="D35" s="30" t="s">
        <v>301</v>
      </c>
      <c r="E35" s="48">
        <v>27404422</v>
      </c>
      <c r="F35" s="63"/>
    </row>
    <row r="36" spans="1:6" ht="15" hidden="1">
      <c r="A36" s="61"/>
      <c r="B36" s="47">
        <v>400</v>
      </c>
      <c r="C36" s="47">
        <v>410</v>
      </c>
      <c r="D36" s="30" t="s">
        <v>302</v>
      </c>
      <c r="E36" s="48"/>
      <c r="F36" s="63"/>
    </row>
    <row r="37" spans="1:6" ht="15">
      <c r="A37" s="61"/>
      <c r="B37" s="47">
        <v>400</v>
      </c>
      <c r="C37" s="47">
        <v>412</v>
      </c>
      <c r="D37" s="30" t="s">
        <v>303</v>
      </c>
      <c r="E37" s="48">
        <v>546200</v>
      </c>
      <c r="F37" s="63"/>
    </row>
    <row r="38" spans="1:6" ht="15">
      <c r="A38" s="61"/>
      <c r="B38" s="124">
        <v>500</v>
      </c>
      <c r="C38" s="124"/>
      <c r="D38" s="6" t="s">
        <v>304</v>
      </c>
      <c r="E38" s="62">
        <f>SUM(E39:E41)</f>
        <v>53753040</v>
      </c>
      <c r="F38" s="63"/>
    </row>
    <row r="39" spans="1:6" ht="15" hidden="1">
      <c r="A39" s="61"/>
      <c r="B39" s="47">
        <v>500</v>
      </c>
      <c r="C39" s="47">
        <v>501</v>
      </c>
      <c r="D39" s="30" t="s">
        <v>305</v>
      </c>
      <c r="E39" s="48"/>
      <c r="F39" s="63"/>
    </row>
    <row r="40" spans="1:6" ht="15">
      <c r="A40" s="61"/>
      <c r="B40" s="47">
        <v>500</v>
      </c>
      <c r="C40" s="47">
        <v>502</v>
      </c>
      <c r="D40" s="30" t="s">
        <v>306</v>
      </c>
      <c r="E40" s="48">
        <v>53753040</v>
      </c>
      <c r="F40" s="63"/>
    </row>
    <row r="41" spans="1:6" ht="30.75" hidden="1">
      <c r="A41" s="61"/>
      <c r="B41" s="47">
        <v>500</v>
      </c>
      <c r="C41" s="47">
        <v>505</v>
      </c>
      <c r="D41" s="30" t="s">
        <v>307</v>
      </c>
      <c r="E41" s="48"/>
      <c r="F41" s="63"/>
    </row>
    <row r="42" spans="1:6" ht="15" hidden="1">
      <c r="A42" s="61"/>
      <c r="B42" s="124">
        <v>600</v>
      </c>
      <c r="C42" s="124"/>
      <c r="D42" s="6" t="s">
        <v>308</v>
      </c>
      <c r="E42" s="62"/>
      <c r="F42" s="63"/>
    </row>
    <row r="43" spans="1:6" ht="30.75" hidden="1">
      <c r="A43" s="61"/>
      <c r="B43" s="47">
        <v>600</v>
      </c>
      <c r="C43" s="47">
        <v>603</v>
      </c>
      <c r="D43" s="30" t="s">
        <v>309</v>
      </c>
      <c r="E43" s="48"/>
      <c r="F43" s="63"/>
    </row>
    <row r="44" spans="1:6" ht="15" hidden="1">
      <c r="A44" s="61"/>
      <c r="B44" s="47">
        <v>600</v>
      </c>
      <c r="C44" s="47">
        <v>605</v>
      </c>
      <c r="D44" s="30" t="s">
        <v>310</v>
      </c>
      <c r="E44" s="48"/>
      <c r="F44" s="63"/>
    </row>
    <row r="45" spans="1:6" ht="15">
      <c r="A45" s="61"/>
      <c r="B45" s="124">
        <v>700</v>
      </c>
      <c r="C45" s="124"/>
      <c r="D45" s="6" t="s">
        <v>311</v>
      </c>
      <c r="E45" s="62">
        <f>E46+E47+E50+E51+E52</f>
        <v>250305584</v>
      </c>
      <c r="F45" s="63"/>
    </row>
    <row r="46" spans="1:6" ht="15">
      <c r="A46" s="61"/>
      <c r="B46" s="47">
        <v>700</v>
      </c>
      <c r="C46" s="47">
        <v>701</v>
      </c>
      <c r="D46" s="30" t="s">
        <v>312</v>
      </c>
      <c r="E46" s="48">
        <v>71408613</v>
      </c>
      <c r="F46" s="63"/>
    </row>
    <row r="47" spans="1:6" ht="15">
      <c r="A47" s="61"/>
      <c r="B47" s="47">
        <v>700</v>
      </c>
      <c r="C47" s="47">
        <v>702</v>
      </c>
      <c r="D47" s="30" t="s">
        <v>313</v>
      </c>
      <c r="E47" s="48">
        <f>148318933+29924</f>
        <v>148348857</v>
      </c>
      <c r="F47" s="63"/>
    </row>
    <row r="48" spans="1:6" ht="15" hidden="1">
      <c r="A48" s="61"/>
      <c r="B48" s="47">
        <v>700</v>
      </c>
      <c r="C48" s="47">
        <v>704</v>
      </c>
      <c r="D48" s="30" t="s">
        <v>314</v>
      </c>
      <c r="E48" s="48"/>
      <c r="F48" s="63"/>
    </row>
    <row r="49" spans="1:6" ht="30.75" hidden="1">
      <c r="A49" s="61"/>
      <c r="B49" s="47">
        <v>700</v>
      </c>
      <c r="C49" s="47">
        <v>705</v>
      </c>
      <c r="D49" s="30" t="s">
        <v>315</v>
      </c>
      <c r="E49" s="48"/>
      <c r="F49" s="63"/>
    </row>
    <row r="50" spans="1:6" ht="15">
      <c r="A50" s="61"/>
      <c r="B50" s="47"/>
      <c r="C50" s="47">
        <v>703</v>
      </c>
      <c r="D50" s="30" t="s">
        <v>579</v>
      </c>
      <c r="E50" s="48">
        <v>13207774</v>
      </c>
      <c r="F50" s="63"/>
    </row>
    <row r="51" spans="1:6" ht="15">
      <c r="A51" s="61"/>
      <c r="B51" s="47">
        <v>700</v>
      </c>
      <c r="C51" s="47">
        <v>707</v>
      </c>
      <c r="D51" s="30" t="s">
        <v>316</v>
      </c>
      <c r="E51" s="48">
        <f>5702252+274888+19500+29755+169+15000</f>
        <v>6041564</v>
      </c>
      <c r="F51" s="63"/>
    </row>
    <row r="52" spans="1:6" ht="15">
      <c r="A52" s="61"/>
      <c r="B52" s="47">
        <v>700</v>
      </c>
      <c r="C52" s="47">
        <v>709</v>
      </c>
      <c r="D52" s="30" t="s">
        <v>317</v>
      </c>
      <c r="E52" s="48">
        <f>11453776-155000</f>
        <v>11298776</v>
      </c>
      <c r="F52" s="63"/>
    </row>
    <row r="53" spans="1:6" ht="15">
      <c r="A53" s="61"/>
      <c r="B53" s="124">
        <v>800</v>
      </c>
      <c r="C53" s="124"/>
      <c r="D53" s="6" t="s">
        <v>318</v>
      </c>
      <c r="E53" s="62">
        <f>E54+E55</f>
        <v>52998315</v>
      </c>
      <c r="F53" s="63"/>
    </row>
    <row r="54" spans="1:6" ht="15">
      <c r="A54" s="61"/>
      <c r="B54" s="47">
        <v>800</v>
      </c>
      <c r="C54" s="47">
        <v>801</v>
      </c>
      <c r="D54" s="30" t="s">
        <v>319</v>
      </c>
      <c r="E54" s="48">
        <v>43056915</v>
      </c>
      <c r="F54" s="63"/>
    </row>
    <row r="55" spans="1:6" ht="15">
      <c r="A55" s="61"/>
      <c r="B55" s="47">
        <v>800</v>
      </c>
      <c r="C55" s="47">
        <v>804</v>
      </c>
      <c r="D55" s="30" t="s">
        <v>320</v>
      </c>
      <c r="E55" s="48">
        <v>9941400</v>
      </c>
      <c r="F55" s="63"/>
    </row>
    <row r="56" spans="1:6" ht="15" hidden="1">
      <c r="A56" s="61"/>
      <c r="B56" s="124">
        <v>900</v>
      </c>
      <c r="C56" s="124"/>
      <c r="D56" s="6" t="s">
        <v>321</v>
      </c>
      <c r="E56" s="62"/>
      <c r="F56" s="63"/>
    </row>
    <row r="57" spans="1:6" ht="15" hidden="1">
      <c r="A57" s="61"/>
      <c r="B57" s="47">
        <v>900</v>
      </c>
      <c r="C57" s="47">
        <v>901</v>
      </c>
      <c r="D57" s="30" t="s">
        <v>322</v>
      </c>
      <c r="E57" s="48"/>
      <c r="F57" s="63"/>
    </row>
    <row r="58" spans="1:6" ht="15" hidden="1">
      <c r="A58" s="61"/>
      <c r="B58" s="47">
        <v>900</v>
      </c>
      <c r="C58" s="47">
        <v>902</v>
      </c>
      <c r="D58" s="30" t="s">
        <v>323</v>
      </c>
      <c r="E58" s="48"/>
      <c r="F58" s="63"/>
    </row>
    <row r="59" spans="1:6" ht="15" hidden="1">
      <c r="A59" s="61"/>
      <c r="B59" s="47">
        <v>900</v>
      </c>
      <c r="C59" s="47">
        <v>903</v>
      </c>
      <c r="D59" s="30" t="s">
        <v>324</v>
      </c>
      <c r="E59" s="48"/>
      <c r="F59" s="63"/>
    </row>
    <row r="60" spans="1:6" ht="15" hidden="1">
      <c r="A60" s="61"/>
      <c r="B60" s="47">
        <v>900</v>
      </c>
      <c r="C60" s="47">
        <v>904</v>
      </c>
      <c r="D60" s="30" t="s">
        <v>325</v>
      </c>
      <c r="E60" s="48"/>
      <c r="F60" s="63"/>
    </row>
    <row r="61" spans="1:6" ht="15" hidden="1">
      <c r="A61" s="61"/>
      <c r="B61" s="47">
        <v>900</v>
      </c>
      <c r="C61" s="47">
        <v>905</v>
      </c>
      <c r="D61" s="30" t="s">
        <v>326</v>
      </c>
      <c r="E61" s="48"/>
      <c r="F61" s="63"/>
    </row>
    <row r="62" spans="1:6" ht="30.75" hidden="1">
      <c r="A62" s="61"/>
      <c r="B62" s="47">
        <v>900</v>
      </c>
      <c r="C62" s="47">
        <v>906</v>
      </c>
      <c r="D62" s="30" t="s">
        <v>327</v>
      </c>
      <c r="E62" s="48"/>
      <c r="F62" s="63"/>
    </row>
    <row r="63" spans="1:6" ht="15" hidden="1">
      <c r="A63" s="61"/>
      <c r="B63" s="47">
        <v>900</v>
      </c>
      <c r="C63" s="47">
        <v>909</v>
      </c>
      <c r="D63" s="30" t="s">
        <v>328</v>
      </c>
      <c r="E63" s="48"/>
      <c r="F63" s="63"/>
    </row>
    <row r="64" spans="1:6" ht="15">
      <c r="A64" s="61"/>
      <c r="B64" s="124">
        <v>1000</v>
      </c>
      <c r="C64" s="124"/>
      <c r="D64" s="6" t="s">
        <v>329</v>
      </c>
      <c r="E64" s="62">
        <f>E65+E66+E67+E68+E69</f>
        <v>214821026</v>
      </c>
      <c r="F64" s="63"/>
    </row>
    <row r="65" spans="1:6" ht="15">
      <c r="A65" s="61"/>
      <c r="B65" s="47">
        <v>1000</v>
      </c>
      <c r="C65" s="47">
        <v>1001</v>
      </c>
      <c r="D65" s="30" t="s">
        <v>330</v>
      </c>
      <c r="E65" s="48">
        <v>1327200</v>
      </c>
      <c r="F65" s="63"/>
    </row>
    <row r="66" spans="1:6" ht="15">
      <c r="A66" s="61"/>
      <c r="B66" s="47">
        <v>1000</v>
      </c>
      <c r="C66" s="47">
        <v>1002</v>
      </c>
      <c r="D66" s="30" t="s">
        <v>331</v>
      </c>
      <c r="E66" s="48">
        <v>83573842</v>
      </c>
      <c r="F66" s="63"/>
    </row>
    <row r="67" spans="1:6" ht="15">
      <c r="A67" s="61"/>
      <c r="B67" s="47">
        <v>1000</v>
      </c>
      <c r="C67" s="47">
        <v>1003</v>
      </c>
      <c r="D67" s="30" t="s">
        <v>332</v>
      </c>
      <c r="E67" s="48">
        <v>47077668</v>
      </c>
      <c r="F67" s="63"/>
    </row>
    <row r="68" spans="1:6" ht="15">
      <c r="A68" s="61"/>
      <c r="B68" s="47">
        <v>1000</v>
      </c>
      <c r="C68" s="47">
        <v>1004</v>
      </c>
      <c r="D68" s="30" t="s">
        <v>333</v>
      </c>
      <c r="E68" s="48">
        <f>74962044+4850+282437</f>
        <v>75249331</v>
      </c>
      <c r="F68" s="63"/>
    </row>
    <row r="69" spans="1:6" ht="15">
      <c r="A69" s="61"/>
      <c r="B69" s="47">
        <v>1000</v>
      </c>
      <c r="C69" s="47">
        <v>1006</v>
      </c>
      <c r="D69" s="30" t="s">
        <v>334</v>
      </c>
      <c r="E69" s="48">
        <v>7592985</v>
      </c>
      <c r="F69" s="63"/>
    </row>
    <row r="70" spans="1:6" ht="15">
      <c r="A70" s="61"/>
      <c r="B70" s="124">
        <v>1100</v>
      </c>
      <c r="C70" s="124"/>
      <c r="D70" s="6" t="s">
        <v>335</v>
      </c>
      <c r="E70" s="62">
        <f>SUM(E71:E73)</f>
        <v>12045532</v>
      </c>
      <c r="F70" s="63"/>
    </row>
    <row r="71" spans="1:6" ht="15">
      <c r="A71" s="61"/>
      <c r="B71" s="47">
        <v>1100</v>
      </c>
      <c r="C71" s="47">
        <v>1102</v>
      </c>
      <c r="D71" s="30" t="s">
        <v>336</v>
      </c>
      <c r="E71" s="48">
        <v>12045532</v>
      </c>
      <c r="F71" s="63"/>
    </row>
    <row r="72" spans="1:6" ht="15" hidden="1">
      <c r="A72" s="61"/>
      <c r="B72" s="47">
        <v>1100</v>
      </c>
      <c r="C72" s="47">
        <v>1103</v>
      </c>
      <c r="D72" s="30" t="s">
        <v>337</v>
      </c>
      <c r="E72" s="48"/>
      <c r="F72" s="63"/>
    </row>
    <row r="73" spans="1:6" ht="15" hidden="1">
      <c r="A73" s="61"/>
      <c r="B73" s="47">
        <v>1100</v>
      </c>
      <c r="C73" s="47">
        <v>1105</v>
      </c>
      <c r="D73" s="30" t="s">
        <v>338</v>
      </c>
      <c r="E73" s="48"/>
      <c r="F73" s="63"/>
    </row>
    <row r="74" spans="1:6" ht="15" hidden="1">
      <c r="A74" s="61"/>
      <c r="B74" s="124">
        <v>1200</v>
      </c>
      <c r="C74" s="124"/>
      <c r="D74" s="6" t="s">
        <v>339</v>
      </c>
      <c r="E74" s="62">
        <f>SUM(E75)</f>
        <v>0</v>
      </c>
      <c r="F74" s="63"/>
    </row>
    <row r="75" spans="1:6" ht="15" hidden="1">
      <c r="A75" s="61"/>
      <c r="B75" s="47">
        <v>1200</v>
      </c>
      <c r="C75" s="47">
        <v>1202</v>
      </c>
      <c r="D75" s="30" t="s">
        <v>340</v>
      </c>
      <c r="E75" s="48"/>
      <c r="F75" s="63"/>
    </row>
    <row r="76" spans="1:6" ht="15" hidden="1">
      <c r="A76" s="61"/>
      <c r="B76" s="124">
        <v>1300</v>
      </c>
      <c r="C76" s="124"/>
      <c r="D76" s="6" t="s">
        <v>341</v>
      </c>
      <c r="E76" s="62">
        <f>E77</f>
        <v>10000</v>
      </c>
      <c r="F76" s="63"/>
    </row>
    <row r="77" spans="1:6" ht="30.75" hidden="1">
      <c r="A77" s="61"/>
      <c r="B77" s="47">
        <v>1300</v>
      </c>
      <c r="C77" s="47">
        <v>1301</v>
      </c>
      <c r="D77" s="30" t="s">
        <v>342</v>
      </c>
      <c r="E77" s="48">
        <f>'Приложение №4 Табл.№1'!J342</f>
        <v>10000</v>
      </c>
      <c r="F77" s="63"/>
    </row>
    <row r="78" spans="1:6" ht="15">
      <c r="A78" s="61"/>
      <c r="B78" s="47"/>
      <c r="C78" s="119">
        <v>1200</v>
      </c>
      <c r="D78" s="6" t="s">
        <v>339</v>
      </c>
      <c r="E78" s="62">
        <f>E79</f>
        <v>1852422</v>
      </c>
      <c r="F78" s="63"/>
    </row>
    <row r="79" spans="1:6" ht="21" customHeight="1">
      <c r="A79" s="61"/>
      <c r="B79" s="47"/>
      <c r="C79" s="47">
        <v>1202</v>
      </c>
      <c r="D79" s="30" t="s">
        <v>580</v>
      </c>
      <c r="E79" s="48">
        <v>1852422</v>
      </c>
      <c r="F79" s="63"/>
    </row>
    <row r="80" spans="1:6" ht="45">
      <c r="A80" s="61"/>
      <c r="B80" s="124">
        <v>1400</v>
      </c>
      <c r="C80" s="124"/>
      <c r="D80" s="6" t="s">
        <v>343</v>
      </c>
      <c r="E80" s="62">
        <f>SUM(E81:E83)</f>
        <v>9717000</v>
      </c>
      <c r="F80" s="63"/>
    </row>
    <row r="81" spans="1:6" ht="46.5">
      <c r="A81" s="61"/>
      <c r="B81" s="47">
        <v>1400</v>
      </c>
      <c r="C81" s="47">
        <v>1401</v>
      </c>
      <c r="D81" s="30" t="s">
        <v>344</v>
      </c>
      <c r="E81" s="48">
        <v>9717000</v>
      </c>
      <c r="F81" s="63"/>
    </row>
    <row r="82" spans="1:6" ht="15" hidden="1">
      <c r="A82" s="61"/>
      <c r="B82" s="47">
        <v>1400</v>
      </c>
      <c r="C82" s="47">
        <v>1402</v>
      </c>
      <c r="D82" s="30" t="s">
        <v>345</v>
      </c>
      <c r="E82" s="48"/>
      <c r="F82" s="63"/>
    </row>
    <row r="83" spans="1:6" ht="15" hidden="1">
      <c r="A83" s="61"/>
      <c r="B83" s="47">
        <v>1400</v>
      </c>
      <c r="C83" s="47">
        <v>1403</v>
      </c>
      <c r="D83" s="30" t="s">
        <v>346</v>
      </c>
      <c r="E83" s="48"/>
      <c r="F83" s="63"/>
    </row>
    <row r="84" spans="1:6" ht="409.5" customHeight="1" hidden="1">
      <c r="A84" s="57"/>
      <c r="B84" s="13"/>
      <c r="C84" s="13"/>
      <c r="D84" s="30" t="s">
        <v>367</v>
      </c>
      <c r="E84" s="49"/>
      <c r="F84" s="58"/>
    </row>
    <row r="85" spans="1:6" ht="15" customHeight="1">
      <c r="A85" s="57"/>
      <c r="B85" s="60"/>
      <c r="C85" s="125" t="s">
        <v>149</v>
      </c>
      <c r="D85" s="125"/>
      <c r="E85" s="62">
        <f>E80+E70+E64+E53+E45+E38+E26+E21+E10+E78</f>
        <v>676909519</v>
      </c>
      <c r="F85" s="58"/>
    </row>
  </sheetData>
  <sheetProtection/>
  <mergeCells count="19">
    <mergeCell ref="C8:E8"/>
    <mergeCell ref="D1:E1"/>
    <mergeCell ref="D2:E2"/>
    <mergeCell ref="D6:E6"/>
    <mergeCell ref="B56:C56"/>
    <mergeCell ref="B21:C21"/>
    <mergeCell ref="B26:C26"/>
    <mergeCell ref="B38:C38"/>
    <mergeCell ref="B42:C42"/>
    <mergeCell ref="D3:E3"/>
    <mergeCell ref="B10:C10"/>
    <mergeCell ref="B45:C45"/>
    <mergeCell ref="B53:C53"/>
    <mergeCell ref="C85:D85"/>
    <mergeCell ref="B70:C70"/>
    <mergeCell ref="B74:C74"/>
    <mergeCell ref="B76:C76"/>
    <mergeCell ref="B80:C80"/>
    <mergeCell ref="B64:C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1" t="s">
        <v>467</v>
      </c>
      <c r="I1" s="141"/>
      <c r="J1" s="141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2" t="s">
        <v>473</v>
      </c>
      <c r="I2" s="142"/>
      <c r="J2" s="142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1"/>
      <c r="I3" s="141"/>
      <c r="J3" s="141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43" t="s">
        <v>162</v>
      </c>
      <c r="C5" s="143"/>
      <c r="D5" s="143"/>
      <c r="E5" s="143"/>
      <c r="F5" s="143"/>
      <c r="G5" s="143"/>
      <c r="H5" s="143"/>
      <c r="I5" s="143"/>
      <c r="J5" s="143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43" t="s">
        <v>472</v>
      </c>
      <c r="H7" s="143"/>
      <c r="I7" s="143"/>
      <c r="J7" s="143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531</v>
      </c>
      <c r="K12" s="46"/>
    </row>
    <row r="13" spans="1:11" ht="52.5" customHeight="1">
      <c r="A13" s="15"/>
      <c r="B13" s="138" t="s">
        <v>145</v>
      </c>
      <c r="C13" s="138"/>
      <c r="D13" s="138"/>
      <c r="E13" s="138"/>
      <c r="F13" s="139"/>
      <c r="G13" s="6" t="s">
        <v>474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9" t="s">
        <v>143</v>
      </c>
      <c r="C14" s="129"/>
      <c r="D14" s="129"/>
      <c r="E14" s="129"/>
      <c r="F14" s="130"/>
      <c r="G14" s="67" t="s">
        <v>475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347</v>
      </c>
      <c r="I17" s="11"/>
      <c r="J17" s="4">
        <f>J18</f>
        <v>68710</v>
      </c>
      <c r="K17" s="53" t="s">
        <v>547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3" t="s">
        <v>548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549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549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558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3" t="s">
        <v>141</v>
      </c>
      <c r="C37" s="133"/>
      <c r="D37" s="133"/>
      <c r="E37" s="133"/>
      <c r="F37" s="134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547</v>
      </c>
    </row>
    <row r="38" spans="1:11" ht="36" customHeight="1">
      <c r="A38" s="15"/>
      <c r="B38" s="131">
        <v>500</v>
      </c>
      <c r="C38" s="131"/>
      <c r="D38" s="131"/>
      <c r="E38" s="131"/>
      <c r="F38" s="132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3" t="s">
        <v>139</v>
      </c>
      <c r="C39" s="133"/>
      <c r="D39" s="133"/>
      <c r="E39" s="133"/>
      <c r="F39" s="134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547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348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31">
        <v>500</v>
      </c>
      <c r="C41" s="131"/>
      <c r="D41" s="131"/>
      <c r="E41" s="131"/>
      <c r="F41" s="132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33" t="s">
        <v>137</v>
      </c>
      <c r="C42" s="133"/>
      <c r="D42" s="133"/>
      <c r="E42" s="133"/>
      <c r="F42" s="134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31">
        <v>500</v>
      </c>
      <c r="C43" s="131"/>
      <c r="D43" s="131"/>
      <c r="E43" s="131"/>
      <c r="F43" s="132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393</v>
      </c>
      <c r="H44" s="20" t="s">
        <v>406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3" t="s">
        <v>135</v>
      </c>
      <c r="C46" s="133"/>
      <c r="D46" s="133"/>
      <c r="E46" s="133"/>
      <c r="F46" s="134"/>
      <c r="G46" s="30" t="s">
        <v>383</v>
      </c>
      <c r="H46" s="13" t="s">
        <v>134</v>
      </c>
      <c r="I46" s="14" t="s">
        <v>0</v>
      </c>
      <c r="J46" s="4">
        <f>J47</f>
        <v>14123840</v>
      </c>
      <c r="K46" s="53" t="s">
        <v>549</v>
      </c>
    </row>
    <row r="47" spans="1:11" ht="32.25" customHeight="1">
      <c r="A47" s="15"/>
      <c r="B47" s="131">
        <v>500</v>
      </c>
      <c r="C47" s="131"/>
      <c r="D47" s="131"/>
      <c r="E47" s="131"/>
      <c r="F47" s="132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3" t="s">
        <v>133</v>
      </c>
      <c r="C48" s="133"/>
      <c r="D48" s="133"/>
      <c r="E48" s="133"/>
      <c r="F48" s="134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547</v>
      </c>
    </row>
    <row r="49" spans="1:11" ht="30.75">
      <c r="A49" s="15"/>
      <c r="B49" s="33"/>
      <c r="C49" s="33"/>
      <c r="D49" s="33"/>
      <c r="E49" s="33"/>
      <c r="F49" s="34"/>
      <c r="G49" s="30" t="s">
        <v>348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31">
        <v>500</v>
      </c>
      <c r="C50" s="131"/>
      <c r="D50" s="131"/>
      <c r="E50" s="131"/>
      <c r="F50" s="132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33" t="s">
        <v>131</v>
      </c>
      <c r="C51" s="133"/>
      <c r="D51" s="133"/>
      <c r="E51" s="133"/>
      <c r="F51" s="134"/>
      <c r="G51" s="30" t="s">
        <v>380</v>
      </c>
      <c r="H51" s="13" t="s">
        <v>130</v>
      </c>
      <c r="I51" s="14" t="s">
        <v>0</v>
      </c>
      <c r="J51" s="4">
        <f>J52</f>
        <v>422597</v>
      </c>
      <c r="K51" s="53" t="s">
        <v>550</v>
      </c>
    </row>
    <row r="52" spans="1:11" ht="39" customHeight="1">
      <c r="A52" s="15"/>
      <c r="B52" s="131">
        <v>500</v>
      </c>
      <c r="C52" s="131"/>
      <c r="D52" s="131"/>
      <c r="E52" s="131"/>
      <c r="F52" s="132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33" t="s">
        <v>129</v>
      </c>
      <c r="C53" s="133"/>
      <c r="D53" s="133"/>
      <c r="E53" s="133"/>
      <c r="F53" s="134"/>
      <c r="G53" s="30" t="s">
        <v>381</v>
      </c>
      <c r="H53" s="13" t="s">
        <v>128</v>
      </c>
      <c r="I53" s="14" t="s">
        <v>0</v>
      </c>
      <c r="J53" s="4">
        <f>J54</f>
        <v>79596000</v>
      </c>
      <c r="K53" s="53" t="s">
        <v>549</v>
      </c>
    </row>
    <row r="54" spans="1:11" ht="35.25" customHeight="1">
      <c r="A54" s="15"/>
      <c r="B54" s="131">
        <v>500</v>
      </c>
      <c r="C54" s="131"/>
      <c r="D54" s="131"/>
      <c r="E54" s="131"/>
      <c r="F54" s="132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33" t="s">
        <v>127</v>
      </c>
      <c r="C55" s="133"/>
      <c r="D55" s="133"/>
      <c r="E55" s="133"/>
      <c r="F55" s="134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549</v>
      </c>
    </row>
    <row r="56" spans="1:11" ht="34.5" customHeight="1">
      <c r="A56" s="15"/>
      <c r="B56" s="131">
        <v>500</v>
      </c>
      <c r="C56" s="131"/>
      <c r="D56" s="131"/>
      <c r="E56" s="131"/>
      <c r="F56" s="132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394</v>
      </c>
      <c r="H57" s="20" t="s">
        <v>407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33" t="s">
        <v>125</v>
      </c>
      <c r="C59" s="133"/>
      <c r="D59" s="133"/>
      <c r="E59" s="133"/>
      <c r="F59" s="134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548</v>
      </c>
    </row>
    <row r="60" spans="1:11" ht="30.75">
      <c r="A60" s="15"/>
      <c r="B60" s="131">
        <v>500</v>
      </c>
      <c r="C60" s="131"/>
      <c r="D60" s="131"/>
      <c r="E60" s="131"/>
      <c r="F60" s="132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33" t="s">
        <v>123</v>
      </c>
      <c r="C61" s="133"/>
      <c r="D61" s="133"/>
      <c r="E61" s="133"/>
      <c r="F61" s="134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31">
        <v>500</v>
      </c>
      <c r="C62" s="131"/>
      <c r="D62" s="131"/>
      <c r="E62" s="131"/>
      <c r="F62" s="132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450</v>
      </c>
      <c r="H66" s="40" t="s">
        <v>451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384</v>
      </c>
      <c r="H68" s="40" t="s">
        <v>541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385</v>
      </c>
      <c r="H69" s="40" t="s">
        <v>542</v>
      </c>
      <c r="I69" s="14"/>
      <c r="J69" s="4">
        <f>J70</f>
        <v>367849</v>
      </c>
      <c r="K69" s="53" t="s">
        <v>551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476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477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40" t="s">
        <v>121</v>
      </c>
      <c r="C73" s="140"/>
      <c r="D73" s="140"/>
      <c r="E73" s="140"/>
      <c r="F73" s="135"/>
      <c r="G73" s="30" t="s">
        <v>370</v>
      </c>
      <c r="H73" s="20" t="s">
        <v>375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5" t="s">
        <v>537</v>
      </c>
      <c r="H75" s="117" t="s">
        <v>538</v>
      </c>
      <c r="I75" s="14"/>
      <c r="J75" s="4">
        <f>J76+J77</f>
        <v>33300</v>
      </c>
      <c r="K75" s="53" t="s">
        <v>552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348</v>
      </c>
      <c r="H76" s="65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382</v>
      </c>
      <c r="H78" s="65" t="s">
        <v>117</v>
      </c>
      <c r="I78" s="14" t="s">
        <v>0</v>
      </c>
      <c r="J78" s="4">
        <f>J80+J79</f>
        <v>1030000</v>
      </c>
      <c r="K78" s="53" t="s">
        <v>552</v>
      </c>
    </row>
    <row r="79" spans="1:11" ht="30.75">
      <c r="A79" s="15"/>
      <c r="B79" s="25"/>
      <c r="C79" s="25"/>
      <c r="D79" s="25"/>
      <c r="E79" s="25"/>
      <c r="F79" s="26"/>
      <c r="G79" s="39" t="s">
        <v>348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4" t="s">
        <v>118</v>
      </c>
      <c r="C80" s="144"/>
      <c r="D80" s="144"/>
      <c r="E80" s="144"/>
      <c r="F80" s="145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552</v>
      </c>
    </row>
    <row r="82" spans="1:11" ht="35.25" customHeight="1">
      <c r="A82" s="15"/>
      <c r="B82" s="131">
        <v>500</v>
      </c>
      <c r="C82" s="131"/>
      <c r="D82" s="131"/>
      <c r="E82" s="131"/>
      <c r="F82" s="132"/>
      <c r="G82" s="30" t="s">
        <v>348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3" t="s">
        <v>116</v>
      </c>
      <c r="C83" s="133"/>
      <c r="D83" s="133"/>
      <c r="E83" s="133"/>
      <c r="F83" s="134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547</v>
      </c>
    </row>
    <row r="85" spans="1:11" ht="13.5" customHeight="1">
      <c r="A85" s="15"/>
      <c r="B85" s="131">
        <v>500</v>
      </c>
      <c r="C85" s="131"/>
      <c r="D85" s="131"/>
      <c r="E85" s="131"/>
      <c r="F85" s="132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3" t="s">
        <v>114</v>
      </c>
      <c r="C86" s="133"/>
      <c r="D86" s="133"/>
      <c r="E86" s="133"/>
      <c r="F86" s="134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552</v>
      </c>
    </row>
    <row r="87" spans="1:11" ht="30" customHeight="1">
      <c r="A87" s="15"/>
      <c r="B87" s="131">
        <v>500</v>
      </c>
      <c r="C87" s="131"/>
      <c r="D87" s="131"/>
      <c r="E87" s="131"/>
      <c r="F87" s="132"/>
      <c r="G87" s="30" t="s">
        <v>348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3" t="s">
        <v>112</v>
      </c>
      <c r="C88" s="133"/>
      <c r="D88" s="133"/>
      <c r="E88" s="133"/>
      <c r="F88" s="134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552</v>
      </c>
    </row>
    <row r="90" spans="1:11" ht="32.25" customHeight="1">
      <c r="A90" s="15"/>
      <c r="B90" s="131">
        <v>500</v>
      </c>
      <c r="C90" s="131"/>
      <c r="D90" s="131"/>
      <c r="E90" s="131"/>
      <c r="F90" s="132"/>
      <c r="G90" s="30" t="s">
        <v>348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3" t="s">
        <v>110</v>
      </c>
      <c r="C91" s="133"/>
      <c r="D91" s="133"/>
      <c r="E91" s="133"/>
      <c r="F91" s="134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553</v>
      </c>
    </row>
    <row r="93" spans="1:11" ht="21" customHeight="1">
      <c r="A93" s="15"/>
      <c r="B93" s="131">
        <v>500</v>
      </c>
      <c r="C93" s="131"/>
      <c r="D93" s="131"/>
      <c r="E93" s="131"/>
      <c r="F93" s="132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552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552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348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3" t="s">
        <v>108</v>
      </c>
      <c r="C98" s="133"/>
      <c r="D98" s="133"/>
      <c r="E98" s="133"/>
      <c r="F98" s="134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552</v>
      </c>
    </row>
    <row r="100" spans="1:11" ht="36" customHeight="1">
      <c r="A100" s="15"/>
      <c r="B100" s="131">
        <v>500</v>
      </c>
      <c r="C100" s="131"/>
      <c r="D100" s="131"/>
      <c r="E100" s="131"/>
      <c r="F100" s="132"/>
      <c r="G100" s="30" t="s">
        <v>348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33" t="s">
        <v>106</v>
      </c>
      <c r="C101" s="133"/>
      <c r="D101" s="133"/>
      <c r="E101" s="133"/>
      <c r="F101" s="134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547</v>
      </c>
    </row>
    <row r="103" spans="1:11" ht="36" customHeight="1">
      <c r="A103" s="15"/>
      <c r="B103" s="131">
        <v>500</v>
      </c>
      <c r="C103" s="131"/>
      <c r="D103" s="131"/>
      <c r="E103" s="131"/>
      <c r="F103" s="132"/>
      <c r="G103" s="30" t="s">
        <v>348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3" t="s">
        <v>104</v>
      </c>
      <c r="C104" s="133"/>
      <c r="D104" s="133"/>
      <c r="E104" s="133"/>
      <c r="F104" s="134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552</v>
      </c>
    </row>
    <row r="106" spans="1:11" ht="18.75" customHeight="1">
      <c r="A106" s="15"/>
      <c r="B106" s="131">
        <v>500</v>
      </c>
      <c r="C106" s="131"/>
      <c r="D106" s="131"/>
      <c r="E106" s="131"/>
      <c r="F106" s="132"/>
      <c r="G106" s="30" t="s">
        <v>348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3" t="s">
        <v>102</v>
      </c>
      <c r="C107" s="133"/>
      <c r="D107" s="133"/>
      <c r="E107" s="133"/>
      <c r="F107" s="134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3" t="s">
        <v>100</v>
      </c>
      <c r="C108" s="133"/>
      <c r="D108" s="133"/>
      <c r="E108" s="133"/>
      <c r="F108" s="134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552</v>
      </c>
    </row>
    <row r="109" spans="1:11" ht="33" customHeight="1">
      <c r="A109" s="15"/>
      <c r="B109" s="131">
        <v>500</v>
      </c>
      <c r="C109" s="131"/>
      <c r="D109" s="131"/>
      <c r="E109" s="131"/>
      <c r="F109" s="132"/>
      <c r="G109" s="30" t="s">
        <v>348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3" t="s">
        <v>99</v>
      </c>
      <c r="C110" s="133"/>
      <c r="D110" s="133"/>
      <c r="E110" s="133"/>
      <c r="F110" s="134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552</v>
      </c>
    </row>
    <row r="112" spans="1:11" ht="19.5" customHeight="1">
      <c r="A112" s="15"/>
      <c r="B112" s="131">
        <v>500</v>
      </c>
      <c r="C112" s="131"/>
      <c r="D112" s="131"/>
      <c r="E112" s="131"/>
      <c r="F112" s="132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552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348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3" t="s">
        <v>95</v>
      </c>
      <c r="C117" s="133"/>
      <c r="D117" s="133"/>
      <c r="E117" s="133"/>
      <c r="F117" s="134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478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31">
        <v>500</v>
      </c>
      <c r="C119" s="131"/>
      <c r="D119" s="131"/>
      <c r="E119" s="131"/>
      <c r="F119" s="132"/>
      <c r="G119" s="39" t="s">
        <v>480</v>
      </c>
      <c r="H119" s="20" t="s">
        <v>218</v>
      </c>
      <c r="I119" s="14"/>
      <c r="J119" s="4">
        <f>J120</f>
        <v>350200</v>
      </c>
      <c r="K119" s="53" t="s">
        <v>554</v>
      </c>
    </row>
    <row r="120" spans="1:11" ht="18" customHeight="1">
      <c r="A120" s="15"/>
      <c r="B120" s="140" t="s">
        <v>93</v>
      </c>
      <c r="C120" s="140"/>
      <c r="D120" s="140"/>
      <c r="E120" s="140"/>
      <c r="F120" s="135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532</v>
      </c>
      <c r="I121" s="14"/>
      <c r="J121" s="4">
        <f>J122</f>
        <v>30587067</v>
      </c>
      <c r="K121" s="53" t="s">
        <v>555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33" t="s">
        <v>97</v>
      </c>
      <c r="C123" s="133"/>
      <c r="D123" s="133"/>
      <c r="E123" s="133"/>
      <c r="F123" s="134"/>
      <c r="G123" s="30" t="s">
        <v>271</v>
      </c>
      <c r="H123" s="20" t="s">
        <v>350</v>
      </c>
      <c r="I123" s="14"/>
      <c r="J123" s="4">
        <f>J124</f>
        <v>1250000</v>
      </c>
      <c r="K123" s="53"/>
    </row>
    <row r="124" spans="1:11" ht="22.5" customHeight="1" hidden="1">
      <c r="A124" s="15"/>
      <c r="B124" s="131">
        <v>500</v>
      </c>
      <c r="C124" s="131"/>
      <c r="D124" s="131"/>
      <c r="E124" s="131"/>
      <c r="F124" s="132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3" t="s">
        <v>91</v>
      </c>
      <c r="C127" s="133"/>
      <c r="D127" s="133"/>
      <c r="E127" s="133"/>
      <c r="F127" s="134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31">
        <v>500</v>
      </c>
      <c r="C128" s="131"/>
      <c r="D128" s="131"/>
      <c r="E128" s="131"/>
      <c r="F128" s="132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479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481</v>
      </c>
      <c r="H130" s="20" t="s">
        <v>386</v>
      </c>
      <c r="I130" s="14"/>
      <c r="J130" s="4">
        <f>J131</f>
        <v>73000</v>
      </c>
      <c r="K130" s="53" t="s">
        <v>554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543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420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453</v>
      </c>
      <c r="H134" s="110" t="s">
        <v>452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421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457</v>
      </c>
      <c r="H138" s="20" t="s">
        <v>456</v>
      </c>
      <c r="I138" s="14"/>
      <c r="J138" s="4">
        <f>J139</f>
        <v>1100000</v>
      </c>
      <c r="K138" s="53" t="s">
        <v>555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455</v>
      </c>
      <c r="H140" s="111" t="s">
        <v>454</v>
      </c>
      <c r="I140" s="71"/>
      <c r="J140" s="72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482</v>
      </c>
      <c r="H142" s="83" t="s">
        <v>387</v>
      </c>
      <c r="I142" s="83"/>
      <c r="J142" s="84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7" t="s">
        <v>483</v>
      </c>
      <c r="H143" s="78" t="s">
        <v>388</v>
      </c>
      <c r="I143" s="78"/>
      <c r="J143" s="79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395</v>
      </c>
      <c r="I144" s="78"/>
      <c r="J144" s="79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484</v>
      </c>
      <c r="H147" s="95" t="s">
        <v>408</v>
      </c>
      <c r="I147" s="78"/>
      <c r="J147" s="79">
        <f>J148+J149</f>
        <v>343820</v>
      </c>
      <c r="K147" s="53" t="s">
        <v>556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348</v>
      </c>
      <c r="H148" s="78"/>
      <c r="I148" s="78">
        <v>200</v>
      </c>
      <c r="J148" s="79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409</v>
      </c>
      <c r="I150" s="78"/>
      <c r="J150" s="79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410</v>
      </c>
      <c r="I153" s="78"/>
      <c r="J153" s="79">
        <f>J154+J155</f>
        <v>136680</v>
      </c>
      <c r="K153" s="53" t="s">
        <v>556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348</v>
      </c>
      <c r="H154" s="80"/>
      <c r="I154" s="78">
        <v>200</v>
      </c>
      <c r="J154" s="79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411</v>
      </c>
      <c r="I156" s="78"/>
      <c r="J156" s="79">
        <f>J157+J158</f>
        <v>2202000</v>
      </c>
      <c r="K156" s="53" t="s">
        <v>556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1" t="s">
        <v>485</v>
      </c>
      <c r="H159" s="78" t="s">
        <v>389</v>
      </c>
      <c r="I159" s="78"/>
      <c r="J159" s="79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7" t="s">
        <v>486</v>
      </c>
      <c r="H160" s="78" t="s">
        <v>390</v>
      </c>
      <c r="I160" s="78"/>
      <c r="J160" s="79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487</v>
      </c>
      <c r="H161" s="108" t="s">
        <v>412</v>
      </c>
      <c r="I161" s="86"/>
      <c r="J161" s="87">
        <f>J162+J163+J164</f>
        <v>128500</v>
      </c>
      <c r="K161" s="118" t="s">
        <v>557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413</v>
      </c>
      <c r="I165" s="78"/>
      <c r="J165" s="79">
        <f>J166</f>
        <v>53000</v>
      </c>
      <c r="K165" s="53" t="s">
        <v>547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3" t="s">
        <v>488</v>
      </c>
      <c r="H167" s="74" t="s">
        <v>86</v>
      </c>
      <c r="I167" s="75" t="s">
        <v>0</v>
      </c>
      <c r="J167" s="76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489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8" t="s">
        <v>87</v>
      </c>
      <c r="C169" s="138"/>
      <c r="D169" s="138"/>
      <c r="E169" s="138"/>
      <c r="F169" s="139"/>
      <c r="G169" s="30" t="s">
        <v>490</v>
      </c>
      <c r="H169" s="20" t="s">
        <v>187</v>
      </c>
      <c r="I169" s="14"/>
      <c r="J169" s="4">
        <f>J170+J171</f>
        <v>222000</v>
      </c>
      <c r="K169" s="53" t="s">
        <v>547</v>
      </c>
    </row>
    <row r="170" spans="1:11" ht="33" customHeight="1">
      <c r="A170" s="15"/>
      <c r="B170" s="129" t="s">
        <v>85</v>
      </c>
      <c r="C170" s="129"/>
      <c r="D170" s="129"/>
      <c r="E170" s="129"/>
      <c r="F170" s="130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425</v>
      </c>
      <c r="H172" s="19" t="s">
        <v>422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540</v>
      </c>
      <c r="H173" s="20" t="s">
        <v>539</v>
      </c>
      <c r="I173" s="14"/>
      <c r="J173" s="4">
        <f>J174</f>
        <v>70000</v>
      </c>
      <c r="K173" s="53" t="s">
        <v>558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423</v>
      </c>
      <c r="H175" s="13" t="s">
        <v>83</v>
      </c>
      <c r="I175" s="14"/>
      <c r="J175" s="4">
        <f>J176</f>
        <v>245611</v>
      </c>
      <c r="K175" s="53" t="s">
        <v>558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8" t="s">
        <v>82</v>
      </c>
      <c r="C177" s="138"/>
      <c r="D177" s="138"/>
      <c r="E177" s="138"/>
      <c r="F177" s="139"/>
      <c r="G177" s="6" t="s">
        <v>491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9" t="s">
        <v>80</v>
      </c>
      <c r="C178" s="129"/>
      <c r="D178" s="129"/>
      <c r="E178" s="129"/>
      <c r="F178" s="130"/>
      <c r="G178" s="30" t="s">
        <v>492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4" t="s">
        <v>78</v>
      </c>
      <c r="C179" s="144"/>
      <c r="D179" s="144"/>
      <c r="E179" s="144"/>
      <c r="F179" s="145"/>
      <c r="G179" s="30" t="s">
        <v>493</v>
      </c>
      <c r="H179" s="20" t="s">
        <v>202</v>
      </c>
      <c r="I179" s="14"/>
      <c r="J179" s="4">
        <f>J180</f>
        <v>115000</v>
      </c>
      <c r="K179" s="53" t="s">
        <v>559</v>
      </c>
    </row>
    <row r="180" spans="1:11" ht="30.75">
      <c r="A180" s="15"/>
      <c r="B180" s="144">
        <v>200</v>
      </c>
      <c r="C180" s="144"/>
      <c r="D180" s="144"/>
      <c r="E180" s="144"/>
      <c r="F180" s="145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8" t="s">
        <v>76</v>
      </c>
      <c r="C181" s="138"/>
      <c r="D181" s="138"/>
      <c r="E181" s="138"/>
      <c r="F181" s="139"/>
      <c r="G181" s="6" t="s">
        <v>494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495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536</v>
      </c>
      <c r="H183" s="20" t="s">
        <v>535</v>
      </c>
      <c r="I183" s="14"/>
      <c r="J183" s="4">
        <f>J184</f>
        <v>3621</v>
      </c>
      <c r="K183" s="53" t="s">
        <v>560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44" t="s">
        <v>73</v>
      </c>
      <c r="C185" s="144"/>
      <c r="D185" s="144"/>
      <c r="E185" s="144"/>
      <c r="F185" s="145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549</v>
      </c>
    </row>
    <row r="186" spans="1:11" ht="30.75" customHeight="1">
      <c r="A186" s="15"/>
      <c r="B186" s="144">
        <v>600</v>
      </c>
      <c r="C186" s="144"/>
      <c r="D186" s="144"/>
      <c r="E186" s="144"/>
      <c r="F186" s="145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31">
        <v>800</v>
      </c>
      <c r="C187" s="131"/>
      <c r="D187" s="131"/>
      <c r="E187" s="131"/>
      <c r="F187" s="132"/>
      <c r="G187" s="30" t="s">
        <v>164</v>
      </c>
      <c r="H187" s="20" t="s">
        <v>167</v>
      </c>
      <c r="I187" s="14"/>
      <c r="J187" s="4">
        <f>J188</f>
        <v>353600</v>
      </c>
      <c r="K187" s="53" t="s">
        <v>556</v>
      </c>
    </row>
    <row r="188" spans="1:11" ht="36" customHeight="1">
      <c r="A188" s="15"/>
      <c r="B188" s="133" t="s">
        <v>71</v>
      </c>
      <c r="C188" s="133"/>
      <c r="D188" s="133"/>
      <c r="E188" s="133"/>
      <c r="F188" s="134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31">
        <v>300</v>
      </c>
      <c r="C189" s="131"/>
      <c r="D189" s="131"/>
      <c r="E189" s="131"/>
      <c r="F189" s="132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560</v>
      </c>
    </row>
    <row r="190" spans="1:11" ht="32.25" customHeight="1">
      <c r="A190" s="15"/>
      <c r="B190" s="133" t="s">
        <v>70</v>
      </c>
      <c r="C190" s="133"/>
      <c r="D190" s="133"/>
      <c r="E190" s="133"/>
      <c r="F190" s="134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560</v>
      </c>
    </row>
    <row r="194" spans="1:11" ht="33.75" customHeight="1">
      <c r="A194" s="15"/>
      <c r="B194" s="144">
        <v>600</v>
      </c>
      <c r="C194" s="144"/>
      <c r="D194" s="144"/>
      <c r="E194" s="144"/>
      <c r="F194" s="145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31">
        <v>800</v>
      </c>
      <c r="C195" s="131"/>
      <c r="D195" s="131"/>
      <c r="E195" s="131"/>
      <c r="F195" s="132"/>
      <c r="G195" s="30" t="s">
        <v>170</v>
      </c>
      <c r="H195" s="20" t="s">
        <v>171</v>
      </c>
      <c r="I195" s="14"/>
      <c r="J195" s="4">
        <f>J196</f>
        <v>6489700</v>
      </c>
      <c r="K195" s="53" t="s">
        <v>560</v>
      </c>
    </row>
    <row r="196" spans="1:11" ht="35.25" customHeight="1">
      <c r="A196" s="15"/>
      <c r="B196" s="133" t="s">
        <v>69</v>
      </c>
      <c r="C196" s="133"/>
      <c r="D196" s="133"/>
      <c r="E196" s="133"/>
      <c r="F196" s="134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44">
        <v>200</v>
      </c>
      <c r="C197" s="144"/>
      <c r="D197" s="144"/>
      <c r="E197" s="144"/>
      <c r="F197" s="145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561</v>
      </c>
    </row>
    <row r="198" spans="1:11" ht="80.25" customHeight="1">
      <c r="A198" s="15"/>
      <c r="B198" s="131">
        <v>300</v>
      </c>
      <c r="C198" s="131"/>
      <c r="D198" s="131"/>
      <c r="E198" s="131"/>
      <c r="F198" s="132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3" t="s">
        <v>68</v>
      </c>
      <c r="C199" s="133"/>
      <c r="D199" s="133"/>
      <c r="E199" s="133"/>
      <c r="F199" s="134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31">
        <v>300</v>
      </c>
      <c r="C200" s="131"/>
      <c r="D200" s="131"/>
      <c r="E200" s="131"/>
      <c r="F200" s="132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391</v>
      </c>
      <c r="I204" s="8"/>
      <c r="J204" s="4">
        <f>J205</f>
        <v>1181126</v>
      </c>
      <c r="K204" s="53" t="s">
        <v>556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396</v>
      </c>
      <c r="H206" s="20" t="s">
        <v>392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398</v>
      </c>
      <c r="H208" s="82" t="s">
        <v>397</v>
      </c>
      <c r="I208" s="89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3"/>
    </row>
    <row r="210" spans="1:11" ht="50.25" customHeight="1">
      <c r="A210" s="15"/>
      <c r="B210" s="133" t="s">
        <v>67</v>
      </c>
      <c r="C210" s="133"/>
      <c r="D210" s="133"/>
      <c r="E210" s="133"/>
      <c r="F210" s="134"/>
      <c r="G210" s="6" t="s">
        <v>496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31">
        <v>500</v>
      </c>
      <c r="C211" s="131"/>
      <c r="D211" s="131"/>
      <c r="E211" s="131"/>
      <c r="F211" s="132"/>
      <c r="G211" s="30" t="s">
        <v>498</v>
      </c>
      <c r="H211" s="20" t="s">
        <v>175</v>
      </c>
      <c r="I211" s="14"/>
      <c r="J211" s="4">
        <f>J213+J212</f>
        <v>167000</v>
      </c>
      <c r="K211" s="53" t="s">
        <v>551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33" t="s">
        <v>66</v>
      </c>
      <c r="C214" s="133"/>
      <c r="D214" s="133"/>
      <c r="E214" s="133"/>
      <c r="F214" s="134"/>
      <c r="G214" s="6" t="s">
        <v>545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497</v>
      </c>
      <c r="H215" s="20" t="s">
        <v>176</v>
      </c>
      <c r="I215" s="14"/>
      <c r="J215" s="4">
        <f>J217+J216</f>
        <v>363000</v>
      </c>
      <c r="K215" s="53" t="s">
        <v>556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31">
        <v>600</v>
      </c>
      <c r="C217" s="131"/>
      <c r="D217" s="131"/>
      <c r="E217" s="131"/>
      <c r="F217" s="132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372</v>
      </c>
      <c r="I218" s="14"/>
      <c r="J218" s="4">
        <f>J219</f>
        <v>30000</v>
      </c>
      <c r="K218" s="53" t="s">
        <v>556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3" t="s">
        <v>65</v>
      </c>
      <c r="C220" s="133"/>
      <c r="D220" s="133"/>
      <c r="E220" s="133"/>
      <c r="F220" s="134"/>
      <c r="G220" s="6" t="s">
        <v>546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31">
        <v>800</v>
      </c>
      <c r="C221" s="131"/>
      <c r="D221" s="131"/>
      <c r="E221" s="131"/>
      <c r="F221" s="132"/>
      <c r="G221" s="30" t="s">
        <v>562</v>
      </c>
      <c r="H221" s="20" t="s">
        <v>178</v>
      </c>
      <c r="I221" s="14"/>
      <c r="J221" s="4">
        <f>J222+J223+J224</f>
        <v>210000</v>
      </c>
      <c r="K221" s="53" t="s">
        <v>556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5" t="s">
        <v>64</v>
      </c>
      <c r="C225" s="136"/>
      <c r="D225" s="136"/>
      <c r="E225" s="136"/>
      <c r="F225" s="137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8" t="s">
        <v>62</v>
      </c>
      <c r="C227" s="138"/>
      <c r="D227" s="138"/>
      <c r="E227" s="138"/>
      <c r="F227" s="139"/>
      <c r="G227" s="6" t="s">
        <v>499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9" t="s">
        <v>60</v>
      </c>
      <c r="C228" s="129"/>
      <c r="D228" s="129"/>
      <c r="E228" s="129"/>
      <c r="F228" s="130"/>
      <c r="G228" s="6" t="s">
        <v>501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530</v>
      </c>
      <c r="H229" s="20" t="s">
        <v>180</v>
      </c>
      <c r="I229" s="14"/>
      <c r="J229" s="4">
        <f>J230+J232</f>
        <v>3775000</v>
      </c>
      <c r="K229" s="53" t="s">
        <v>563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44" t="s">
        <v>58</v>
      </c>
      <c r="C231" s="144"/>
      <c r="D231" s="144"/>
      <c r="E231" s="144"/>
      <c r="F231" s="145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4" t="s">
        <v>57</v>
      </c>
      <c r="C233" s="144"/>
      <c r="D233" s="144"/>
      <c r="E233" s="144"/>
      <c r="F233" s="145"/>
      <c r="G233" s="30" t="s">
        <v>263</v>
      </c>
      <c r="H233" s="20" t="s">
        <v>371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31">
        <v>500</v>
      </c>
      <c r="C234" s="131"/>
      <c r="D234" s="131"/>
      <c r="E234" s="131"/>
      <c r="F234" s="132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400</v>
      </c>
      <c r="H235" s="20" t="s">
        <v>399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527</v>
      </c>
      <c r="H237" s="13" t="s">
        <v>458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500</v>
      </c>
      <c r="H238" s="20" t="s">
        <v>459</v>
      </c>
      <c r="I238" s="14"/>
      <c r="J238" s="4">
        <f>J239</f>
        <v>3375700</v>
      </c>
      <c r="K238" s="53" t="s">
        <v>563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8" t="s">
        <v>56</v>
      </c>
      <c r="C240" s="138"/>
      <c r="D240" s="138"/>
      <c r="E240" s="138"/>
      <c r="F240" s="139"/>
      <c r="G240" s="6" t="s">
        <v>544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9" t="s">
        <v>54</v>
      </c>
      <c r="C241" s="129"/>
      <c r="D241" s="129"/>
      <c r="E241" s="129"/>
      <c r="F241" s="130"/>
      <c r="G241" s="30" t="s">
        <v>528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529</v>
      </c>
      <c r="H242" s="20" t="s">
        <v>269</v>
      </c>
      <c r="I242" s="14"/>
      <c r="J242" s="4">
        <f>J243</f>
        <v>1100000</v>
      </c>
      <c r="K242" s="53" t="s">
        <v>564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441</v>
      </c>
      <c r="H244" s="20" t="s">
        <v>442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438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439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373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8" t="s">
        <v>52</v>
      </c>
      <c r="C254" s="138"/>
      <c r="D254" s="138"/>
      <c r="E254" s="138"/>
      <c r="F254" s="139"/>
      <c r="G254" s="6" t="s">
        <v>502</v>
      </c>
      <c r="H254" s="7" t="s">
        <v>51</v>
      </c>
      <c r="I254" s="8" t="s">
        <v>440</v>
      </c>
      <c r="J254" s="9">
        <f>J255</f>
        <v>50000</v>
      </c>
      <c r="K254" s="53"/>
    </row>
    <row r="255" spans="1:11" ht="62.25" customHeight="1">
      <c r="A255" s="15"/>
      <c r="B255" s="129" t="s">
        <v>50</v>
      </c>
      <c r="C255" s="129"/>
      <c r="D255" s="129"/>
      <c r="E255" s="129"/>
      <c r="F255" s="130"/>
      <c r="G255" s="30" t="s">
        <v>503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504</v>
      </c>
      <c r="H256" s="20" t="s">
        <v>181</v>
      </c>
      <c r="I256" s="14"/>
      <c r="J256" s="4">
        <f>J257+J258</f>
        <v>50000</v>
      </c>
      <c r="K256" s="53" t="s">
        <v>551</v>
      </c>
    </row>
    <row r="257" spans="1:11" ht="30.75">
      <c r="A257" s="15"/>
      <c r="B257" s="144" t="s">
        <v>48</v>
      </c>
      <c r="C257" s="144"/>
      <c r="D257" s="144"/>
      <c r="E257" s="144"/>
      <c r="F257" s="145"/>
      <c r="G257" s="69" t="s">
        <v>2</v>
      </c>
      <c r="H257" s="70"/>
      <c r="I257" s="71">
        <v>200</v>
      </c>
      <c r="J257" s="72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505</v>
      </c>
      <c r="H259" s="105" t="s">
        <v>355</v>
      </c>
      <c r="I259" s="105"/>
      <c r="J259" s="106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506</v>
      </c>
      <c r="H260" s="91" t="s">
        <v>356</v>
      </c>
      <c r="I260" s="91"/>
      <c r="J260" s="92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0" t="s">
        <v>507</v>
      </c>
      <c r="H261" s="107" t="s">
        <v>405</v>
      </c>
      <c r="I261" s="91"/>
      <c r="J261" s="92">
        <f>J262</f>
        <v>27450</v>
      </c>
      <c r="K261" s="53" t="s">
        <v>551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1" t="s">
        <v>404</v>
      </c>
      <c r="H263" s="104" t="s">
        <v>403</v>
      </c>
      <c r="I263" s="102"/>
      <c r="J263" s="103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1" t="s">
        <v>402</v>
      </c>
      <c r="H265" s="104" t="s">
        <v>401</v>
      </c>
      <c r="I265" s="102"/>
      <c r="J265" s="103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3"/>
    </row>
    <row r="267" spans="1:11" ht="49.5" customHeight="1">
      <c r="A267" s="15"/>
      <c r="B267" s="138" t="s">
        <v>47</v>
      </c>
      <c r="C267" s="138"/>
      <c r="D267" s="138"/>
      <c r="E267" s="138"/>
      <c r="F267" s="139"/>
      <c r="G267" s="73" t="s">
        <v>508</v>
      </c>
      <c r="H267" s="74" t="s">
        <v>46</v>
      </c>
      <c r="I267" s="75" t="s">
        <v>0</v>
      </c>
      <c r="J267" s="76">
        <f>J268+J273+J278</f>
        <v>14284981</v>
      </c>
      <c r="K267" s="53"/>
    </row>
    <row r="268" spans="1:11" ht="45">
      <c r="A268" s="15"/>
      <c r="B268" s="140" t="s">
        <v>42</v>
      </c>
      <c r="C268" s="140"/>
      <c r="D268" s="140"/>
      <c r="E268" s="140"/>
      <c r="F268" s="135"/>
      <c r="G268" s="6" t="s">
        <v>509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44" t="s">
        <v>41</v>
      </c>
      <c r="C269" s="144"/>
      <c r="D269" s="144"/>
      <c r="E269" s="144"/>
      <c r="F269" s="145"/>
      <c r="G269" s="30" t="s">
        <v>510</v>
      </c>
      <c r="H269" s="20" t="s">
        <v>182</v>
      </c>
      <c r="I269" s="14" t="s">
        <v>0</v>
      </c>
      <c r="J269" s="4">
        <f>J270</f>
        <v>150000</v>
      </c>
      <c r="K269" s="53" t="s">
        <v>565</v>
      </c>
    </row>
    <row r="270" spans="1:11" ht="30.75">
      <c r="A270" s="15"/>
      <c r="B270" s="144">
        <v>200</v>
      </c>
      <c r="C270" s="144"/>
      <c r="D270" s="144"/>
      <c r="E270" s="144"/>
      <c r="F270" s="145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427</v>
      </c>
      <c r="H271" s="20" t="s">
        <v>426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40" t="s">
        <v>40</v>
      </c>
      <c r="C273" s="140"/>
      <c r="D273" s="140"/>
      <c r="E273" s="140"/>
      <c r="F273" s="135"/>
      <c r="G273" s="6" t="s">
        <v>511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4" t="s">
        <v>39</v>
      </c>
      <c r="C274" s="144"/>
      <c r="D274" s="144"/>
      <c r="E274" s="144"/>
      <c r="F274" s="145"/>
      <c r="G274" s="30" t="s">
        <v>512</v>
      </c>
      <c r="H274" s="20" t="s">
        <v>183</v>
      </c>
      <c r="I274" s="14" t="s">
        <v>0</v>
      </c>
      <c r="J274" s="4">
        <f>J275+J276+J277</f>
        <v>2971500</v>
      </c>
      <c r="K274" s="53" t="s">
        <v>565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4" t="s">
        <v>513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514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566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564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364</v>
      </c>
      <c r="H282" s="20" t="s">
        <v>362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471</v>
      </c>
      <c r="H283" s="20" t="s">
        <v>470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363</v>
      </c>
      <c r="H285" s="20" t="s">
        <v>361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445</v>
      </c>
      <c r="H287" s="20" t="s">
        <v>443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446</v>
      </c>
      <c r="H290" s="20" t="s">
        <v>444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462</v>
      </c>
      <c r="H292" s="20" t="s">
        <v>461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460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435</v>
      </c>
      <c r="H296" s="20" t="s">
        <v>434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8" t="s">
        <v>38</v>
      </c>
      <c r="C298" s="138"/>
      <c r="D298" s="138"/>
      <c r="E298" s="138"/>
      <c r="F298" s="139"/>
      <c r="G298" s="6" t="s">
        <v>515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9" t="s">
        <v>36</v>
      </c>
      <c r="C299" s="129"/>
      <c r="D299" s="129"/>
      <c r="E299" s="129"/>
      <c r="F299" s="130"/>
      <c r="G299" s="30" t="s">
        <v>516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4" t="s">
        <v>35</v>
      </c>
      <c r="C300" s="144"/>
      <c r="D300" s="144"/>
      <c r="E300" s="144"/>
      <c r="F300" s="145"/>
      <c r="G300" s="30" t="s">
        <v>517</v>
      </c>
      <c r="H300" s="20" t="s">
        <v>205</v>
      </c>
      <c r="I300" s="14" t="s">
        <v>0</v>
      </c>
      <c r="J300" s="4">
        <f>J301</f>
        <v>1626300</v>
      </c>
      <c r="K300" s="53" t="s">
        <v>567</v>
      </c>
    </row>
    <row r="301" spans="1:11" ht="30.75" customHeight="1">
      <c r="A301" s="15"/>
      <c r="B301" s="131">
        <v>200</v>
      </c>
      <c r="C301" s="131"/>
      <c r="D301" s="131"/>
      <c r="E301" s="131"/>
      <c r="F301" s="132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8" t="s">
        <v>34</v>
      </c>
      <c r="C302" s="138"/>
      <c r="D302" s="138"/>
      <c r="E302" s="138"/>
      <c r="F302" s="139"/>
      <c r="G302" s="67" t="s">
        <v>518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9" t="s">
        <v>32</v>
      </c>
      <c r="C303" s="129"/>
      <c r="D303" s="129"/>
      <c r="E303" s="129"/>
      <c r="F303" s="130"/>
      <c r="G303" s="114" t="s">
        <v>519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4" t="s">
        <v>30</v>
      </c>
      <c r="C304" s="144"/>
      <c r="D304" s="144"/>
      <c r="E304" s="144"/>
      <c r="F304" s="145"/>
      <c r="G304" s="39" t="s">
        <v>520</v>
      </c>
      <c r="H304" s="20" t="s">
        <v>185</v>
      </c>
      <c r="I304" s="14" t="s">
        <v>0</v>
      </c>
      <c r="J304" s="4">
        <f>J305</f>
        <v>5997910</v>
      </c>
      <c r="K304" s="53" t="s">
        <v>568</v>
      </c>
    </row>
    <row r="305" spans="1:11" ht="30.75">
      <c r="A305" s="15"/>
      <c r="B305" s="144">
        <v>200</v>
      </c>
      <c r="C305" s="144"/>
      <c r="D305" s="144"/>
      <c r="E305" s="144"/>
      <c r="F305" s="145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349</v>
      </c>
      <c r="I306" s="14"/>
      <c r="J306" s="4">
        <f>J307</f>
        <v>1812090</v>
      </c>
      <c r="K306" s="53" t="s">
        <v>568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33" t="s">
        <v>29</v>
      </c>
      <c r="C308" s="133"/>
      <c r="D308" s="133"/>
      <c r="E308" s="133"/>
      <c r="F308" s="134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568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521</v>
      </c>
      <c r="H310" s="78" t="s">
        <v>357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569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33" t="s">
        <v>26</v>
      </c>
      <c r="C313" s="133"/>
      <c r="D313" s="133"/>
      <c r="E313" s="133"/>
      <c r="F313" s="134"/>
      <c r="G313" s="77" t="s">
        <v>264</v>
      </c>
      <c r="H313" s="95" t="s">
        <v>358</v>
      </c>
      <c r="I313" s="14" t="s">
        <v>0</v>
      </c>
      <c r="J313" s="4">
        <f>J314</f>
        <v>17700</v>
      </c>
      <c r="K313" s="53" t="s">
        <v>569</v>
      </c>
    </row>
    <row r="314" spans="1:11" ht="15">
      <c r="A314" s="15"/>
      <c r="B314" s="131">
        <v>500</v>
      </c>
      <c r="C314" s="131"/>
      <c r="D314" s="131"/>
      <c r="E314" s="131"/>
      <c r="F314" s="132"/>
      <c r="G314" s="30" t="s">
        <v>5</v>
      </c>
      <c r="H314" s="96" t="s">
        <v>0</v>
      </c>
      <c r="I314" s="97">
        <v>300</v>
      </c>
      <c r="J314" s="98">
        <v>17700</v>
      </c>
      <c r="K314" s="53"/>
    </row>
    <row r="315" spans="1:11" ht="50.25" customHeight="1">
      <c r="A315" s="15"/>
      <c r="B315" s="133" t="s">
        <v>25</v>
      </c>
      <c r="C315" s="133"/>
      <c r="D315" s="133"/>
      <c r="E315" s="133"/>
      <c r="F315" s="134"/>
      <c r="G315" s="77" t="s">
        <v>265</v>
      </c>
      <c r="H315" s="95" t="s">
        <v>359</v>
      </c>
      <c r="I315" s="14" t="s">
        <v>0</v>
      </c>
      <c r="J315" s="4">
        <f>J316</f>
        <v>16000</v>
      </c>
      <c r="K315" s="53" t="s">
        <v>569</v>
      </c>
    </row>
    <row r="316" spans="1:11" ht="15">
      <c r="A316" s="15"/>
      <c r="B316" s="131">
        <v>500</v>
      </c>
      <c r="C316" s="131"/>
      <c r="D316" s="131"/>
      <c r="E316" s="131"/>
      <c r="F316" s="132"/>
      <c r="G316" s="30" t="s">
        <v>5</v>
      </c>
      <c r="H316" s="65" t="s">
        <v>0</v>
      </c>
      <c r="I316" s="93">
        <v>300</v>
      </c>
      <c r="J316" s="94">
        <v>16000</v>
      </c>
      <c r="K316" s="53"/>
    </row>
    <row r="317" spans="1:11" ht="45">
      <c r="A317" s="15"/>
      <c r="B317" s="138" t="s">
        <v>24</v>
      </c>
      <c r="C317" s="138"/>
      <c r="D317" s="138"/>
      <c r="E317" s="138"/>
      <c r="F317" s="139"/>
      <c r="G317" s="6" t="s">
        <v>522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9" t="s">
        <v>22</v>
      </c>
      <c r="C318" s="129"/>
      <c r="D318" s="129"/>
      <c r="E318" s="129"/>
      <c r="F318" s="130"/>
      <c r="G318" s="30" t="s">
        <v>523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524</v>
      </c>
      <c r="H319" s="20" t="s">
        <v>221</v>
      </c>
      <c r="I319" s="14"/>
      <c r="J319" s="4">
        <f>J320+J322+J321</f>
        <v>1750000</v>
      </c>
      <c r="K319" s="53" t="s">
        <v>570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368</v>
      </c>
      <c r="H323" s="66" t="s">
        <v>353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360</v>
      </c>
      <c r="H324" s="19" t="s">
        <v>354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432</v>
      </c>
      <c r="H327" s="20" t="s">
        <v>449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464</v>
      </c>
      <c r="H329" s="20" t="s">
        <v>463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369</v>
      </c>
      <c r="H331" s="20" t="s">
        <v>374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4" t="s">
        <v>20</v>
      </c>
      <c r="C334" s="144"/>
      <c r="D334" s="144"/>
      <c r="E334" s="144"/>
      <c r="F334" s="145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8" t="s">
        <v>18</v>
      </c>
      <c r="C337" s="138"/>
      <c r="D337" s="138"/>
      <c r="E337" s="138"/>
      <c r="F337" s="139"/>
      <c r="G337" s="6" t="s">
        <v>525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9" t="s">
        <v>16</v>
      </c>
      <c r="C338" s="129"/>
      <c r="D338" s="129"/>
      <c r="E338" s="129"/>
      <c r="F338" s="130"/>
      <c r="G338" s="30" t="s">
        <v>526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571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418</v>
      </c>
      <c r="H341" s="13" t="s">
        <v>414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415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419</v>
      </c>
      <c r="H344" s="13" t="s">
        <v>417</v>
      </c>
      <c r="I344" s="14"/>
      <c r="J344" s="4">
        <v>110000</v>
      </c>
      <c r="K344" s="54"/>
    </row>
    <row r="345" spans="1:11" ht="65.25" customHeight="1" hidden="1">
      <c r="A345" s="15"/>
      <c r="B345" s="144" t="s">
        <v>14</v>
      </c>
      <c r="C345" s="144"/>
      <c r="D345" s="144"/>
      <c r="E345" s="144"/>
      <c r="F345" s="145"/>
      <c r="G345" s="30" t="s">
        <v>203</v>
      </c>
      <c r="H345" s="13" t="s">
        <v>416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31">
        <v>500</v>
      </c>
      <c r="C346" s="131"/>
      <c r="D346" s="131"/>
      <c r="E346" s="131"/>
      <c r="F346" s="132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8" t="s">
        <v>12</v>
      </c>
      <c r="C347" s="138"/>
      <c r="D347" s="138"/>
      <c r="E347" s="138"/>
      <c r="F347" s="139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376</v>
      </c>
      <c r="I348" s="14"/>
      <c r="J348" s="4">
        <f>J349+J350</f>
        <v>978412</v>
      </c>
      <c r="K348" s="53" t="s">
        <v>572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573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574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574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575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576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576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576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558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561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577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533</v>
      </c>
      <c r="I381" s="14" t="s">
        <v>0</v>
      </c>
      <c r="J381" s="4">
        <f>J382+J383</f>
        <v>386529</v>
      </c>
      <c r="K381" s="53" t="s">
        <v>558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575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565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534</v>
      </c>
      <c r="I389" s="14" t="s">
        <v>0</v>
      </c>
      <c r="J389" s="4">
        <f>J390+J391+J392</f>
        <v>6069100</v>
      </c>
      <c r="K389" s="53" t="s">
        <v>554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9" t="s">
        <v>12</v>
      </c>
      <c r="C393" s="129"/>
      <c r="D393" s="129"/>
      <c r="E393" s="129"/>
      <c r="F393" s="130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4" t="s">
        <v>10</v>
      </c>
      <c r="C394" s="144"/>
      <c r="D394" s="144"/>
      <c r="E394" s="144"/>
      <c r="F394" s="145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578</v>
      </c>
    </row>
    <row r="395" spans="1:11" ht="15">
      <c r="A395" s="15"/>
      <c r="B395" s="131">
        <v>500</v>
      </c>
      <c r="C395" s="131"/>
      <c r="D395" s="131"/>
      <c r="E395" s="131"/>
      <c r="F395" s="132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469</v>
      </c>
      <c r="H396" s="13" t="s">
        <v>468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437</v>
      </c>
      <c r="H398" s="13" t="s">
        <v>428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424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447</v>
      </c>
      <c r="H402" s="20" t="s">
        <v>378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448</v>
      </c>
      <c r="H404" s="13" t="s">
        <v>436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379</v>
      </c>
      <c r="H406" s="13" t="s">
        <v>377</v>
      </c>
      <c r="I406" s="14" t="s">
        <v>0</v>
      </c>
      <c r="J406" s="4">
        <f>J407</f>
        <v>50000</v>
      </c>
      <c r="K406" s="53" t="s">
        <v>564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571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366</v>
      </c>
      <c r="H410" s="13" t="s">
        <v>365</v>
      </c>
      <c r="I410" s="14"/>
      <c r="J410" s="4">
        <f>J411</f>
        <v>13196000</v>
      </c>
      <c r="K410" s="53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352</v>
      </c>
      <c r="H412" s="13" t="s">
        <v>351</v>
      </c>
      <c r="I412" s="14"/>
      <c r="J412" s="4">
        <f>J413</f>
        <v>36839347</v>
      </c>
      <c r="K412" s="53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4"/>
      <c r="B414" s="33"/>
      <c r="C414" s="33"/>
      <c r="D414" s="33"/>
      <c r="E414" s="33"/>
      <c r="F414" s="34"/>
      <c r="G414" s="30" t="s">
        <v>430</v>
      </c>
      <c r="H414" s="13" t="s">
        <v>429</v>
      </c>
      <c r="I414" s="14"/>
      <c r="J414" s="4">
        <v>29125311</v>
      </c>
      <c r="K414" s="53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4"/>
      <c r="B416" s="33"/>
      <c r="C416" s="33"/>
      <c r="D416" s="33"/>
      <c r="E416" s="33"/>
      <c r="F416" s="34"/>
      <c r="G416" s="30" t="s">
        <v>433</v>
      </c>
      <c r="H416" s="13" t="s">
        <v>431</v>
      </c>
      <c r="I416" s="14"/>
      <c r="J416" s="4">
        <v>680000</v>
      </c>
      <c r="K416" s="53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466</v>
      </c>
      <c r="H418" s="20" t="s">
        <v>465</v>
      </c>
      <c r="I418" s="14"/>
      <c r="J418" s="4">
        <f>J419</f>
        <v>5432000</v>
      </c>
      <c r="K418" s="53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2022-03-22T13:58:44Z</cp:lastPrinted>
  <dcterms:created xsi:type="dcterms:W3CDTF">2013-10-18T09:34:20Z</dcterms:created>
  <dcterms:modified xsi:type="dcterms:W3CDTF">2022-03-22T13:58:48Z</dcterms:modified>
  <cp:category/>
  <cp:version/>
  <cp:contentType/>
  <cp:contentStatus/>
</cp:coreProperties>
</file>