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6380" windowHeight="7310" activeTab="0"/>
  </bookViews>
  <sheets>
    <sheet name="2" sheetId="1" r:id="rId1"/>
  </sheets>
  <definedNames>
    <definedName name="_xlnm._FilterDatabase" localSheetId="0" hidden="1">'2'!$A$5:$E$84</definedName>
  </definedNames>
  <calcPr fullCalcOnLoad="1"/>
</workbook>
</file>

<file path=xl/sharedStrings.xml><?xml version="1.0" encoding="utf-8"?>
<sst xmlns="http://schemas.openxmlformats.org/spreadsheetml/2006/main" count="166" uniqueCount="161">
  <si>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</si>
  <si>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</si>
  <si>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</si>
  <si>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</si>
  <si>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</si>
  <si>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</si>
  <si>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</si>
  <si>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</si>
  <si>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</si>
  <si>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</si>
  <si>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182 1 05 00000 00 0000 000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</si>
  <si>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</si>
  <si>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</si>
  <si>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</si>
  <si>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</si>
  <si>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</si>
  <si>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</si>
  <si>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</si>
  <si>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</si>
  <si>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</si>
  <si>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</si>
  <si>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</si>
  <si>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</si>
  <si>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</si>
  <si>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</si>
  <si>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</si>
  <si>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</si>
  <si>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</si>
  <si>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</si>
  <si>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</si>
  <si>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</si>
  <si>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</si>
  <si>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048 1 12 01010 01 0000 120</t>
  </si>
  <si>
    <t>Плата за выбросы загрязняющих веществ в атмосферный воздух стационарными объектами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</si>
  <si>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</si>
  <si>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</si>
  <si>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</si>
  <si>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</si>
  <si>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</si>
  <si>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</si>
  <si>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</si>
  <si>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Прочие субсидии бюджетам муниципальных районов </t>
  </si>
  <si>
    <t xml:space="preserve">Субвенции бюджетам муниципальных районов на оплату жилищно-коммунальных услуг отдельным категориям граждан 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</si>
  <si>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</si>
  <si>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</si>
  <si>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 на выполнение передаваемых полномочий субъектов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</si>
  <si>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</si>
  <si>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</si>
  <si>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</si>
  <si>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</si>
  <si>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</si>
  <si>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182 1 01 02000 01 0000 110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</si>
  <si>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</si>
  <si>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</si>
  <si>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000 1 11 00000 00 0000 120</t>
  </si>
  <si>
    <t>000 1 11 05013 00 0000 120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</si>
  <si>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</si>
  <si>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городских  поселений, а также средства от продажи права на заключение договоров аренды указанных земельных участков</t>
  </si>
  <si>
    <t>830 1 11 05013 13 0000 120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</si>
  <si>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поддергшихся воздействию радиации</t>
  </si>
  <si>
    <t>100 1 03 02000 01 0000 110</t>
  </si>
  <si>
    <t>План, руб.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</si>
  <si>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</si>
  <si>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 по призыву</t>
  </si>
  <si>
    <t>807 1 11 05013 05 0000 120</t>
  </si>
  <si>
    <t>Субвенции бюджетам муниципальных районов на государственную регистрацию актов гражданского состояния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</si>
  <si>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</si>
  <si>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</si>
  <si>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муниципальных районов на выравнивание бюджетной обеспеченности 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</si>
  <si>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
</t>
  </si>
  <si>
    <t>182 1 01 02020 01 0000 110</t>
  </si>
  <si>
    <t>807 1 11 05075 05 0000 120</t>
  </si>
  <si>
    <t>Доходы от сдачи в аренду имущества, составляющего казну муниципальных районов ( за исключением земельных участков)</t>
  </si>
  <si>
    <t>048 1 12 01030 01 0000 120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</si>
  <si>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</si>
  <si>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</si>
  <si>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048 1 12 01041 01 0000 120</t>
  </si>
  <si>
    <t>805 2 02 10000 00 0000 150</t>
  </si>
  <si>
    <t>805 2 02 15001 05 0000 150</t>
  </si>
  <si>
    <t>805 2 02 15002 05 0000 150</t>
  </si>
  <si>
    <t>000 2 02 20000 00 0000 150</t>
  </si>
  <si>
    <t>802 2 02 29999 05 0000 150</t>
  </si>
  <si>
    <t>803 2 02 29999 05 0000 150</t>
  </si>
  <si>
    <t>807 2 02 29999 05 0000 150</t>
  </si>
  <si>
    <t xml:space="preserve">Субвенции бюджетам муниципальных районов на предоставление гражданам субсидий на оплату жилого помещения и коммунальных услуг
</t>
  </si>
  <si>
    <t>000 2 02 30000 00 0000 150</t>
  </si>
  <si>
    <t>806 2 02 30022 05 0000 150</t>
  </si>
  <si>
    <t>803 2 02 30024 05 0000 150</t>
  </si>
  <si>
    <t>806 2 02 30024 05 0000 150</t>
  </si>
  <si>
    <t>807 2 02 30024 05 0000 150</t>
  </si>
  <si>
    <t>806 2 02 35084 05 0000 150</t>
  </si>
  <si>
    <t>807 2 02 35120 05 0000 150</t>
  </si>
  <si>
    <t xml:space="preserve">806 2 02 35137 05 0000 150 </t>
  </si>
  <si>
    <t>806 2 02 35220 05 0000 150</t>
  </si>
  <si>
    <t>806 2 02 35250 05 0000 150</t>
  </si>
  <si>
    <t>803 2 02 35260 05 0000 150</t>
  </si>
  <si>
    <t>806 2 02 35270 05 0000 150</t>
  </si>
  <si>
    <t>806 2 02 35380 05 0000 150</t>
  </si>
  <si>
    <t>806 2 02 35462 05 0000 150</t>
  </si>
  <si>
    <t>806 2 02 35573 05 0000 150</t>
  </si>
  <si>
    <t>807 2 02 35930 05 0000 150</t>
  </si>
  <si>
    <t>000 2 02 40000 00 0000 150</t>
  </si>
  <si>
    <t>805 2 02 40014 05 0000 150</t>
  </si>
  <si>
    <t>807 1 14 00000 00 0000 000</t>
  </si>
  <si>
    <t>Доходы от продажи материальных и нематериальных активов</t>
  </si>
  <si>
    <t>807 1 14 02053 05 0000 410</t>
  </si>
  <si>
    <t>Доходы от реализации иного имущества, находящиеся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</si>
  <si>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</si>
  <si>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</si>
  <si>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</si>
  <si>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</si>
  <si>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</si>
  <si>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</si>
  <si>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</si>
  <si>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</si>
  <si>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807 2 02 20041 05 0000 150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</si>
  <si>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</si>
  <si>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807 2 02 27112 05 0000 150</t>
  </si>
  <si>
    <t>Субсидии бюджетам муниципальных районов на софинансирование  капитальных вложений в объекты муниципальной собственности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</si>
  <si>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</si>
  <si>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</si>
  <si>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</si>
  <si>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</si>
  <si>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Прочие дотации  бюджетам муниципальных районов</t>
  </si>
  <si>
    <t>807 2 02 35469 05 0000 150</t>
  </si>
  <si>
    <t>182 1 09 00000 00 0000 000</t>
  </si>
  <si>
    <t>Задолженность и перерасчеты по отмененным налогам, сборам и иным обязательным платежам</t>
  </si>
  <si>
    <t>048 1 12 01042 01 0000 120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</si>
  <si>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РФ)</t>
  </si>
  <si>
    <t>000 1 13 00000 00 0000 000</t>
  </si>
  <si>
    <t>Доходы от оказания платных услуг (работ) и компенсации затрат государства</t>
  </si>
  <si>
    <t>803 1 13 01995 05 0000 130</t>
  </si>
  <si>
    <t>806 1 13 02995 05 0000 130</t>
  </si>
  <si>
    <t xml:space="preserve">Прочие доходы от оказания платных услуг (работ) получателями средств бюджетов муниципальных районов </t>
  </si>
  <si>
    <t>Прочие доходы от компенсации затрат бюджетов муниципальных районов</t>
  </si>
  <si>
    <t>806 2 02 35302 05 0000 150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</si>
  <si>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</si>
  <si>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803 2 02 35303 05 0000 150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</si>
  <si>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</si>
  <si>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803 2 02 35304 05 0000 150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</si>
  <si>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</si>
  <si>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Прогнозируемые доходы  бюджета Первомайского                                                                             муниципального  района на 2021 год в соответствии с                                                                              классификацией  доходов бюджетов Российской Федерации  </t>
  </si>
  <si>
    <t>806 2 02 35404 05 0000 150</t>
  </si>
  <si>
    <t xml:space="preserve"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
</t>
  </si>
  <si>
    <t xml:space="preserve">Субвенции бюджетам муниципальных районов на проведение Всероссийской переписи населения 2020 года
</t>
  </si>
  <si>
    <t>938 1 16 11050 01 000 140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</si>
  <si>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 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</si>
  <si>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962 1 16 01073 01 0019 140</t>
  </si>
  <si>
    <t>Административные штрафы, установленные Главой 7 Кодекса РФ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 штрафы за самовольное подключение и использование электрической, тепловой энергии, нефти или газа)</t>
  </si>
  <si>
    <t>962 1 16 01083 01 0037 140</t>
  </si>
  <si>
    <t>Административные штрафы, установленные Главой 8 Кодекса РФ об административных правонарушениях, за административные правонарушения в области охраны окружающей среды и природопользования,налагаемые мировыми судьями, комиссиями по делам несовершеннолетних и защите их прав ( штрафы за нарушение правл охоты, правил, регламентирующих рыболовство и другие виды пользования объектами животного мира)</t>
  </si>
  <si>
    <t>962 1 16 01153 01 9000 140</t>
  </si>
  <si>
    <t>Административные штрафы, установленные Главой 15 РФ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 иные штрафы)</t>
  </si>
  <si>
    <t>962 1 16 01173 01 9000 140</t>
  </si>
  <si>
    <t>Административные штрафы, установленные Главой 17 Кодекса РФ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 иные штрафы)</t>
  </si>
  <si>
    <t>802 2 02 25467 05 0000 150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</si>
  <si>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</si>
  <si>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Приложение 1</t>
  </si>
  <si>
    <t>807 2 02 19999 05 0000 150</t>
  </si>
  <si>
    <t>к решению Собрания Представителей                                                                                     Первомайского муниципального района                                                                                           от 25.03.2021 года № 76</t>
  </si>
  <si>
    <t>«Приложение 2 к решению Собрания  Представителей                                                           Первомайского муниципального района  от 24.12.2020 года № 63
( в редакции решения Собрания Представителей                                                                                                   Первомайского муниципального района от 25.03.2021 года № 76)"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</si>
</sst>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_р_._-;\-* #,##0.00_р_._-;_-* \-??_р_._-;_-@_-"/>
    <numFmt numFmtId="174" formatCode="_-* #,##0_р_._-;\-* #,##0_р_._-;_-* \-??_р_._-;_-@_-"/>
  </numFmts>
  <fonts count="5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7" fillId="0" borderId="19" xfId="0" applyNumberFormat="1" applyFont="1" applyFill="1" applyBorder="1" applyAlignment="1">
      <alignment horizontal="right" vertical="top" wrapText="1"/>
    </xf>
    <xf numFmtId="172" fontId="7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21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3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wrapText="1"/>
    </xf>
    <xf numFmtId="172" fontId="4" fillId="0" borderId="18" xfId="0" applyNumberFormat="1" applyFont="1" applyFill="1" applyBorder="1" applyAlignment="1">
      <alignment horizontal="righ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vertical="top" wrapText="1"/>
    </xf>
    <xf numFmtId="172" fontId="4" fillId="0" borderId="25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172" fontId="5" fillId="0" borderId="26" xfId="0" applyNumberFormat="1" applyFont="1" applyFill="1" applyBorder="1" applyAlignment="1" applyProtection="1">
      <alignment horizontal="right" vertical="top" wrapText="1"/>
      <protection locked="0"/>
    </xf>
    <xf numFmtId="172" fontId="5" fillId="0" borderId="27" xfId="0" applyNumberFormat="1" applyFont="1" applyFill="1" applyBorder="1" applyAlignment="1">
      <alignment horizontal="right" vertical="top" wrapText="1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7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174" fontId="5" fillId="0" borderId="29" xfId="66" applyNumberFormat="1" applyFont="1" applyFill="1" applyBorder="1" applyAlignment="1" applyProtection="1">
      <alignment horizontal="right" vertical="top" wrapText="1"/>
      <protection locked="0"/>
    </xf>
    <xf numFmtId="3" fontId="0" fillId="0" borderId="0" xfId="0" applyNumberFormat="1" applyAlignment="1">
      <alignment/>
    </xf>
    <xf numFmtId="0" fontId="57" fillId="0" borderId="22" xfId="53" applyFont="1" applyBorder="1" applyAlignment="1">
      <alignment horizontal="left" vertical="top" wrapText="1"/>
      <protection/>
    </xf>
    <xf numFmtId="0" fontId="57" fillId="0" borderId="23" xfId="53" applyFont="1" applyBorder="1" applyAlignment="1">
      <alignment horizontal="left" vertical="center" wrapText="1"/>
      <protection/>
    </xf>
    <xf numFmtId="0" fontId="5" fillId="0" borderId="30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174" fontId="5" fillId="0" borderId="26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22" xfId="66" applyNumberFormat="1" applyFont="1" applyFill="1" applyBorder="1" applyAlignment="1" applyProtection="1">
      <alignment horizontal="right" vertical="top" wrapText="1"/>
      <protection locked="0"/>
    </xf>
    <xf numFmtId="0" fontId="5" fillId="0" borderId="22" xfId="0" applyFont="1" applyBorder="1" applyAlignment="1">
      <alignment vertical="top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90" zoomScaleNormal="90" workbookViewId="0" topLeftCell="A1">
      <selection activeCell="F4" sqref="F4"/>
    </sheetView>
  </sheetViews>
  <sheetFormatPr defaultColWidth="9.00390625" defaultRowHeight="12.75"/>
  <cols>
    <col min="1" max="1" width="26.50390625" style="0" customWidth="1"/>
    <col min="2" max="2" width="60.25390625" style="0" customWidth="1"/>
    <col min="3" max="3" width="16.50390625" style="30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50390625" style="0" customWidth="1"/>
  </cols>
  <sheetData>
    <row r="1" spans="2:3" ht="15">
      <c r="B1" s="66" t="s">
        <v>157</v>
      </c>
      <c r="C1" s="66"/>
    </row>
    <row r="2" spans="2:3" ht="52.5" customHeight="1">
      <c r="B2" s="64" t="s">
        <v>159</v>
      </c>
      <c r="C2" s="65"/>
    </row>
    <row r="3" spans="2:3" ht="75.75" customHeight="1">
      <c r="B3" s="67" t="s">
        <v>160</v>
      </c>
      <c r="C3" s="68"/>
    </row>
    <row r="4" spans="1:8" ht="94.5" customHeight="1" thickBot="1">
      <c r="A4" s="63" t="s">
        <v>141</v>
      </c>
      <c r="B4" s="63"/>
      <c r="C4" s="63"/>
      <c r="D4" s="2"/>
      <c r="E4" s="2"/>
      <c r="H4" s="55"/>
    </row>
    <row r="5" spans="1:5" ht="26.25" customHeight="1" thickBot="1">
      <c r="A5" s="3" t="s">
        <v>0</v>
      </c>
      <c r="B5" s="4" t="s">
        <v>1</v>
      </c>
      <c r="C5" s="5" t="s">
        <v>61</v>
      </c>
      <c r="D5" s="6" t="s">
        <v>2</v>
      </c>
      <c r="E5" s="6" t="s">
        <v>3</v>
      </c>
    </row>
    <row r="6" spans="1:5" ht="15">
      <c r="A6" s="7" t="s">
        <v>4</v>
      </c>
      <c r="B6" s="8" t="s">
        <v>5</v>
      </c>
      <c r="C6" s="31">
        <v>39876000</v>
      </c>
      <c r="D6" s="9"/>
      <c r="E6" s="10"/>
    </row>
    <row r="7" spans="1:5" ht="13.5">
      <c r="A7" s="19" t="s">
        <v>6</v>
      </c>
      <c r="B7" s="20" t="s">
        <v>7</v>
      </c>
      <c r="C7" s="32">
        <v>20444000</v>
      </c>
      <c r="D7" s="13"/>
      <c r="E7" s="14"/>
    </row>
    <row r="8" spans="1:5" ht="13.5">
      <c r="A8" s="11" t="s">
        <v>51</v>
      </c>
      <c r="B8" s="12" t="s">
        <v>9</v>
      </c>
      <c r="C8" s="33">
        <v>20444000</v>
      </c>
      <c r="D8" s="15"/>
      <c r="E8" s="16"/>
    </row>
    <row r="9" spans="1:5" ht="13.5">
      <c r="A9" s="11" t="s">
        <v>8</v>
      </c>
      <c r="B9" s="12" t="s">
        <v>9</v>
      </c>
      <c r="C9" s="33">
        <v>20444000</v>
      </c>
      <c r="D9" s="15"/>
      <c r="E9" s="16"/>
    </row>
    <row r="10" spans="1:5" ht="13.5">
      <c r="A10" s="11" t="s">
        <v>70</v>
      </c>
      <c r="B10" s="12" t="s">
        <v>9</v>
      </c>
      <c r="C10" s="33"/>
      <c r="D10" s="15"/>
      <c r="E10" s="16"/>
    </row>
    <row r="11" spans="1:5" ht="27.75">
      <c r="A11" s="19" t="s">
        <v>60</v>
      </c>
      <c r="B11" s="20" t="s">
        <v>48</v>
      </c>
      <c r="C11" s="32">
        <f>SUM(C12:C15)</f>
        <v>11373000</v>
      </c>
      <c r="D11" s="15"/>
      <c r="E11" s="16"/>
    </row>
    <row r="12" spans="1:5" ht="101.25" customHeight="1">
      <c r="A12" s="11" t="s">
        <v>107</v>
      </c>
      <c r="B12" s="12" t="s">
        <v>111</v>
      </c>
      <c r="C12" s="33">
        <v>5122000</v>
      </c>
      <c r="D12" s="15"/>
      <c r="E12" s="16"/>
    </row>
    <row r="13" spans="1:5" ht="117" customHeight="1">
      <c r="A13" s="11" t="s">
        <v>108</v>
      </c>
      <c r="B13" s="12" t="s">
        <v>112</v>
      </c>
      <c r="C13" s="33">
        <v>29000</v>
      </c>
      <c r="D13" s="15"/>
      <c r="E13" s="16"/>
    </row>
    <row r="14" spans="1:5" ht="120" customHeight="1">
      <c r="A14" s="11" t="s">
        <v>109</v>
      </c>
      <c r="B14" s="12" t="s">
        <v>113</v>
      </c>
      <c r="C14" s="33">
        <v>6737000</v>
      </c>
      <c r="D14" s="15"/>
      <c r="E14" s="16"/>
    </row>
    <row r="15" spans="1:5" ht="102" customHeight="1">
      <c r="A15" s="11" t="s">
        <v>110</v>
      </c>
      <c r="B15" s="12" t="s">
        <v>114</v>
      </c>
      <c r="C15" s="50">
        <v>-515000</v>
      </c>
      <c r="D15" s="15"/>
      <c r="E15" s="16"/>
    </row>
    <row r="16" spans="1:5" ht="24" customHeight="1">
      <c r="A16" s="19" t="s">
        <v>10</v>
      </c>
      <c r="B16" s="20" t="s">
        <v>11</v>
      </c>
      <c r="C16" s="34">
        <f>SUM(C17:C19)</f>
        <v>3628000</v>
      </c>
      <c r="D16" s="15"/>
      <c r="E16" s="16"/>
    </row>
    <row r="17" spans="1:5" ht="42">
      <c r="A17" s="11" t="s">
        <v>52</v>
      </c>
      <c r="B17" s="12" t="s">
        <v>53</v>
      </c>
      <c r="C17" s="35">
        <v>2549000</v>
      </c>
      <c r="D17" s="17"/>
      <c r="E17" s="17"/>
    </row>
    <row r="18" spans="1:5" ht="27.75">
      <c r="A18" s="11" t="s">
        <v>12</v>
      </c>
      <c r="B18" s="12" t="s">
        <v>13</v>
      </c>
      <c r="C18" s="33">
        <v>1077000</v>
      </c>
      <c r="D18" s="17"/>
      <c r="E18" s="16"/>
    </row>
    <row r="19" spans="1:5" ht="13.5">
      <c r="A19" s="11" t="s">
        <v>14</v>
      </c>
      <c r="B19" s="12" t="s">
        <v>15</v>
      </c>
      <c r="C19" s="33">
        <v>2000</v>
      </c>
      <c r="D19" s="18"/>
      <c r="E19" s="14"/>
    </row>
    <row r="20" spans="1:5" ht="27.75">
      <c r="A20" s="19" t="s">
        <v>16</v>
      </c>
      <c r="B20" s="20" t="s">
        <v>17</v>
      </c>
      <c r="C20" s="32">
        <v>20000</v>
      </c>
      <c r="D20" s="18"/>
      <c r="E20" s="14"/>
    </row>
    <row r="21" spans="1:5" ht="13.5">
      <c r="A21" s="11" t="s">
        <v>18</v>
      </c>
      <c r="B21" s="12" t="s">
        <v>19</v>
      </c>
      <c r="C21" s="33">
        <v>20000</v>
      </c>
      <c r="D21" s="18"/>
      <c r="E21" s="14"/>
    </row>
    <row r="22" spans="1:5" ht="13.5">
      <c r="A22" s="19" t="s">
        <v>20</v>
      </c>
      <c r="B22" s="20" t="s">
        <v>21</v>
      </c>
      <c r="C22" s="34">
        <v>986000</v>
      </c>
      <c r="D22" s="18"/>
      <c r="E22" s="14"/>
    </row>
    <row r="23" spans="1:5" ht="27.75">
      <c r="A23" s="11" t="s">
        <v>22</v>
      </c>
      <c r="B23" s="12" t="s">
        <v>23</v>
      </c>
      <c r="C23" s="35">
        <v>986000</v>
      </c>
      <c r="D23" s="13"/>
      <c r="E23" s="14"/>
    </row>
    <row r="24" spans="1:5" ht="42">
      <c r="A24" s="11" t="s">
        <v>24</v>
      </c>
      <c r="B24" s="12" t="s">
        <v>25</v>
      </c>
      <c r="C24" s="33">
        <v>986000</v>
      </c>
      <c r="D24" s="13"/>
      <c r="E24" s="14"/>
    </row>
    <row r="25" spans="1:5" ht="27.75">
      <c r="A25" s="19" t="s">
        <v>125</v>
      </c>
      <c r="B25" s="20" t="s">
        <v>126</v>
      </c>
      <c r="C25" s="32">
        <v>0</v>
      </c>
      <c r="D25" s="18"/>
      <c r="E25" s="14"/>
    </row>
    <row r="26" spans="1:5" ht="27.75">
      <c r="A26" s="19" t="s">
        <v>54</v>
      </c>
      <c r="B26" s="20" t="s">
        <v>26</v>
      </c>
      <c r="C26" s="34">
        <v>2400000</v>
      </c>
      <c r="D26" s="18"/>
      <c r="E26" s="14"/>
    </row>
    <row r="27" spans="1:5" ht="55.5">
      <c r="A27" s="11" t="s">
        <v>55</v>
      </c>
      <c r="B27" s="12" t="s">
        <v>27</v>
      </c>
      <c r="C27" s="35">
        <v>2100000</v>
      </c>
      <c r="D27" s="18"/>
      <c r="E27" s="14"/>
    </row>
    <row r="28" spans="1:5" ht="69.75">
      <c r="A28" s="11" t="s">
        <v>64</v>
      </c>
      <c r="B28" s="12" t="s">
        <v>56</v>
      </c>
      <c r="C28" s="33">
        <v>1500000</v>
      </c>
      <c r="D28" s="13"/>
      <c r="E28" s="14"/>
    </row>
    <row r="29" spans="1:5" ht="69.75">
      <c r="A29" s="11" t="s">
        <v>58</v>
      </c>
      <c r="B29" s="12" t="s">
        <v>57</v>
      </c>
      <c r="C29" s="33">
        <v>600000</v>
      </c>
      <c r="D29" s="13"/>
      <c r="E29" s="14"/>
    </row>
    <row r="30" spans="1:5" ht="55.5">
      <c r="A30" s="11" t="s">
        <v>28</v>
      </c>
      <c r="B30" s="12" t="s">
        <v>29</v>
      </c>
      <c r="C30" s="33">
        <v>230000</v>
      </c>
      <c r="D30" s="18"/>
      <c r="E30" s="14"/>
    </row>
    <row r="31" spans="1:5" ht="27.75">
      <c r="A31" s="11" t="s">
        <v>71</v>
      </c>
      <c r="B31" s="12" t="s">
        <v>72</v>
      </c>
      <c r="C31" s="33">
        <v>70000</v>
      </c>
      <c r="D31" s="18"/>
      <c r="E31" s="14"/>
    </row>
    <row r="32" spans="1:5" ht="13.5">
      <c r="A32" s="19" t="s">
        <v>30</v>
      </c>
      <c r="B32" s="20" t="s">
        <v>31</v>
      </c>
      <c r="C32" s="34">
        <v>703000</v>
      </c>
      <c r="D32" s="18"/>
      <c r="E32" s="14"/>
    </row>
    <row r="33" spans="1:5" ht="27.75">
      <c r="A33" s="11" t="s">
        <v>32</v>
      </c>
      <c r="B33" s="12" t="s">
        <v>33</v>
      </c>
      <c r="C33" s="33">
        <v>328000</v>
      </c>
      <c r="D33" s="18"/>
      <c r="E33" s="14"/>
    </row>
    <row r="34" spans="1:5" ht="13.5">
      <c r="A34" s="11" t="s">
        <v>73</v>
      </c>
      <c r="B34" s="12" t="s">
        <v>74</v>
      </c>
      <c r="C34" s="33">
        <v>374000</v>
      </c>
      <c r="D34" s="13"/>
      <c r="E34" s="14"/>
    </row>
    <row r="35" spans="1:5" ht="13.5">
      <c r="A35" s="11" t="s">
        <v>76</v>
      </c>
      <c r="B35" s="12" t="s">
        <v>75</v>
      </c>
      <c r="C35" s="33"/>
      <c r="D35" s="18"/>
      <c r="E35" s="14"/>
    </row>
    <row r="36" spans="1:5" ht="42">
      <c r="A36" s="11" t="s">
        <v>127</v>
      </c>
      <c r="B36" s="12" t="s">
        <v>128</v>
      </c>
      <c r="C36" s="33">
        <v>1000</v>
      </c>
      <c r="D36" s="15"/>
      <c r="E36" s="16"/>
    </row>
    <row r="37" spans="1:5" ht="27.75">
      <c r="A37" s="19" t="s">
        <v>129</v>
      </c>
      <c r="B37" s="20" t="s">
        <v>130</v>
      </c>
      <c r="C37" s="32">
        <v>0</v>
      </c>
      <c r="D37" s="15"/>
      <c r="E37" s="16"/>
    </row>
    <row r="38" spans="1:5" ht="27.75">
      <c r="A38" s="11" t="s">
        <v>131</v>
      </c>
      <c r="B38" s="12" t="s">
        <v>133</v>
      </c>
      <c r="C38" s="33">
        <v>0</v>
      </c>
      <c r="D38" s="48"/>
      <c r="E38" s="49"/>
    </row>
    <row r="39" spans="1:5" ht="27.75">
      <c r="A39" s="11" t="s">
        <v>132</v>
      </c>
      <c r="B39" s="12" t="s">
        <v>134</v>
      </c>
      <c r="C39" s="33">
        <v>0</v>
      </c>
      <c r="D39" s="48"/>
      <c r="E39" s="49"/>
    </row>
    <row r="40" spans="1:5" ht="13.5">
      <c r="A40" s="19" t="s">
        <v>103</v>
      </c>
      <c r="B40" s="20" t="s">
        <v>104</v>
      </c>
      <c r="C40" s="32">
        <v>0</v>
      </c>
      <c r="D40" s="48"/>
      <c r="E40" s="49"/>
    </row>
    <row r="41" spans="1:5" ht="84">
      <c r="A41" s="11" t="s">
        <v>105</v>
      </c>
      <c r="B41" s="12" t="s">
        <v>106</v>
      </c>
      <c r="C41" s="33"/>
      <c r="D41" s="48"/>
      <c r="E41" s="49"/>
    </row>
    <row r="42" spans="1:5" ht="13.5">
      <c r="A42" s="19" t="s">
        <v>34</v>
      </c>
      <c r="B42" s="20" t="s">
        <v>35</v>
      </c>
      <c r="C42" s="32">
        <v>322000</v>
      </c>
      <c r="D42" s="48"/>
      <c r="E42" s="49"/>
    </row>
    <row r="43" spans="1:5" ht="84">
      <c r="A43" s="11" t="s">
        <v>145</v>
      </c>
      <c r="B43" s="12" t="s">
        <v>146</v>
      </c>
      <c r="C43" s="33">
        <v>304000</v>
      </c>
      <c r="D43" s="48"/>
      <c r="E43" s="49"/>
    </row>
    <row r="44" spans="1:5" ht="88.5" customHeight="1">
      <c r="A44" s="11" t="s">
        <v>147</v>
      </c>
      <c r="B44" s="12" t="s">
        <v>148</v>
      </c>
      <c r="C44" s="33">
        <v>12000</v>
      </c>
      <c r="D44" s="48"/>
      <c r="E44" s="49"/>
    </row>
    <row r="45" spans="1:5" ht="97.5">
      <c r="A45" s="11" t="s">
        <v>149</v>
      </c>
      <c r="B45" s="12" t="s">
        <v>150</v>
      </c>
      <c r="C45" s="33">
        <v>2000</v>
      </c>
      <c r="D45" s="48"/>
      <c r="E45" s="49"/>
    </row>
    <row r="46" spans="1:5" ht="97.5">
      <c r="A46" s="11" t="s">
        <v>151</v>
      </c>
      <c r="B46" s="12" t="s">
        <v>152</v>
      </c>
      <c r="C46" s="33">
        <v>1000</v>
      </c>
      <c r="D46" s="48"/>
      <c r="E46" s="49"/>
    </row>
    <row r="47" spans="1:5" ht="70.5" thickBot="1">
      <c r="A47" s="11" t="s">
        <v>153</v>
      </c>
      <c r="B47" s="12" t="s">
        <v>154</v>
      </c>
      <c r="C47" s="33">
        <v>3000</v>
      </c>
      <c r="D47" s="48"/>
      <c r="E47" s="49"/>
    </row>
    <row r="48" spans="1:5" ht="15">
      <c r="A48" s="19" t="s">
        <v>36</v>
      </c>
      <c r="B48" s="20" t="s">
        <v>37</v>
      </c>
      <c r="C48" s="34">
        <f>C49</f>
        <v>562265351</v>
      </c>
      <c r="D48" s="9" t="e">
        <f>D49</f>
        <v>#REF!</v>
      </c>
      <c r="E48" s="10" t="e">
        <f>E49</f>
        <v>#REF!</v>
      </c>
    </row>
    <row r="49" spans="1:5" ht="27.75">
      <c r="A49" s="11" t="s">
        <v>38</v>
      </c>
      <c r="B49" s="12" t="s">
        <v>39</v>
      </c>
      <c r="C49" s="35">
        <f>C50+C54+C61+C82</f>
        <v>562265351</v>
      </c>
      <c r="D49" s="17" t="e">
        <f>D50+D54+D61+D82</f>
        <v>#REF!</v>
      </c>
      <c r="E49" s="17" t="e">
        <f>E50+E54+E61+E82</f>
        <v>#REF!</v>
      </c>
    </row>
    <row r="50" spans="1:5" ht="21" customHeight="1">
      <c r="A50" s="19" t="s">
        <v>77</v>
      </c>
      <c r="B50" s="20" t="s">
        <v>119</v>
      </c>
      <c r="C50" s="34">
        <f>C52+C51+C53</f>
        <v>178676000</v>
      </c>
      <c r="D50" s="21" t="e">
        <f>D51+#REF!+D52+#REF!</f>
        <v>#REF!</v>
      </c>
      <c r="E50" s="21" t="e">
        <f>E51+#REF!+E52+#REF!</f>
        <v>#REF!</v>
      </c>
    </row>
    <row r="51" spans="1:5" ht="30" customHeight="1">
      <c r="A51" s="11" t="s">
        <v>78</v>
      </c>
      <c r="B51" s="12" t="s">
        <v>68</v>
      </c>
      <c r="C51" s="33">
        <v>142232000</v>
      </c>
      <c r="D51" s="18">
        <v>94199</v>
      </c>
      <c r="E51" s="14">
        <v>81173</v>
      </c>
    </row>
    <row r="52" spans="1:5" ht="27.75">
      <c r="A52" s="11" t="s">
        <v>79</v>
      </c>
      <c r="B52" s="12" t="s">
        <v>40</v>
      </c>
      <c r="C52" s="33">
        <v>26444000</v>
      </c>
      <c r="D52" s="18">
        <v>0</v>
      </c>
      <c r="E52" s="14">
        <v>0</v>
      </c>
    </row>
    <row r="53" spans="1:5" ht="13.5">
      <c r="A53" s="11" t="s">
        <v>158</v>
      </c>
      <c r="B53" s="12" t="s">
        <v>123</v>
      </c>
      <c r="C53" s="33">
        <v>10000000</v>
      </c>
      <c r="D53" s="15"/>
      <c r="E53" s="16"/>
    </row>
    <row r="54" spans="1:5" ht="32.25" customHeight="1">
      <c r="A54" s="19" t="s">
        <v>80</v>
      </c>
      <c r="B54" s="20" t="s">
        <v>120</v>
      </c>
      <c r="C54" s="34">
        <f>SUM(C55:C60)</f>
        <v>31664347</v>
      </c>
      <c r="D54" s="21">
        <f>SUM(D55:D60)</f>
        <v>1637</v>
      </c>
      <c r="E54" s="21">
        <f>SUM(E55:E60)</f>
        <v>1769</v>
      </c>
    </row>
    <row r="55" spans="1:5" ht="58.5" customHeight="1">
      <c r="A55" s="11" t="s">
        <v>115</v>
      </c>
      <c r="B55" s="12" t="s">
        <v>116</v>
      </c>
      <c r="C55" s="33">
        <v>8114069</v>
      </c>
      <c r="D55" s="18"/>
      <c r="E55" s="14"/>
    </row>
    <row r="56" spans="1:5" ht="30" customHeight="1">
      <c r="A56" s="11" t="s">
        <v>117</v>
      </c>
      <c r="B56" s="12" t="s">
        <v>118</v>
      </c>
      <c r="C56" s="33">
        <f>3428000+7154000</f>
        <v>10582000</v>
      </c>
      <c r="D56" s="18"/>
      <c r="E56" s="14"/>
    </row>
    <row r="57" spans="1:5" ht="60.75" customHeight="1">
      <c r="A57" s="11" t="s">
        <v>155</v>
      </c>
      <c r="B57" s="12" t="s">
        <v>156</v>
      </c>
      <c r="C57" s="33">
        <v>1723761</v>
      </c>
      <c r="D57" s="18"/>
      <c r="E57" s="14"/>
    </row>
    <row r="58" spans="1:11" ht="13.5">
      <c r="A58" s="11" t="s">
        <v>81</v>
      </c>
      <c r="B58" s="12" t="s">
        <v>41</v>
      </c>
      <c r="C58" s="33">
        <f>9112867+199862+16656</f>
        <v>9329385</v>
      </c>
      <c r="D58" s="18">
        <v>1300</v>
      </c>
      <c r="E58" s="14">
        <v>1400</v>
      </c>
      <c r="K58" s="28"/>
    </row>
    <row r="59" spans="1:11" ht="13.5">
      <c r="A59" s="11" t="s">
        <v>82</v>
      </c>
      <c r="B59" s="12" t="s">
        <v>41</v>
      </c>
      <c r="C59" s="33">
        <f>47628+867504+1000000</f>
        <v>1915132</v>
      </c>
      <c r="D59" s="18"/>
      <c r="E59" s="14"/>
      <c r="K59" s="28"/>
    </row>
    <row r="60" spans="1:5" ht="13.5">
      <c r="A60" s="11" t="s">
        <v>83</v>
      </c>
      <c r="B60" s="12" t="s">
        <v>41</v>
      </c>
      <c r="C60" s="33"/>
      <c r="D60" s="18">
        <v>337</v>
      </c>
      <c r="E60" s="14">
        <v>369</v>
      </c>
    </row>
    <row r="61" spans="1:5" ht="27.75">
      <c r="A61" s="19" t="s">
        <v>85</v>
      </c>
      <c r="B61" s="20" t="s">
        <v>121</v>
      </c>
      <c r="C61" s="34">
        <f>SUM(C63:C81)+C62</f>
        <v>351058901</v>
      </c>
      <c r="D61" s="21">
        <f>SUM(D70:D71)</f>
        <v>0</v>
      </c>
      <c r="E61" s="21">
        <f>SUM(E70:E71)</f>
        <v>0</v>
      </c>
    </row>
    <row r="62" spans="1:5" ht="42.75" customHeight="1">
      <c r="A62" s="11" t="s">
        <v>86</v>
      </c>
      <c r="B62" s="12" t="s">
        <v>84</v>
      </c>
      <c r="C62" s="35">
        <v>5754000</v>
      </c>
      <c r="D62" s="21"/>
      <c r="E62" s="40"/>
    </row>
    <row r="63" spans="1:5" ht="27.75">
      <c r="A63" s="11" t="s">
        <v>87</v>
      </c>
      <c r="B63" s="12" t="s">
        <v>44</v>
      </c>
      <c r="C63" s="33">
        <f>1993104+1601530+1479350+23664700+95312594+5135737+478753+27001255+9484600+13803+9202-1993104+2151198</f>
        <v>166332722</v>
      </c>
      <c r="D63" s="21"/>
      <c r="E63" s="40"/>
    </row>
    <row r="64" spans="1:5" ht="27.75">
      <c r="A64" s="11" t="s">
        <v>88</v>
      </c>
      <c r="B64" s="12" t="s">
        <v>45</v>
      </c>
      <c r="C64" s="33">
        <f>6700000+7300000+14374000+9113+57807486+4440000+7194292+878140+173300+2303+187238+122850</f>
        <v>99188722</v>
      </c>
      <c r="D64" s="21"/>
      <c r="E64" s="40"/>
    </row>
    <row r="65" spans="1:5" ht="27.75">
      <c r="A65" s="11" t="s">
        <v>89</v>
      </c>
      <c r="B65" s="12" t="s">
        <v>45</v>
      </c>
      <c r="C65" s="33">
        <f>11400+886052+20679+5580+41258</f>
        <v>964969</v>
      </c>
      <c r="D65" s="21"/>
      <c r="E65" s="40"/>
    </row>
    <row r="66" spans="1:5" ht="60" customHeight="1">
      <c r="A66" s="11" t="s">
        <v>90</v>
      </c>
      <c r="B66" s="12" t="s">
        <v>69</v>
      </c>
      <c r="C66" s="33">
        <v>12230244</v>
      </c>
      <c r="D66" s="21"/>
      <c r="E66" s="40"/>
    </row>
    <row r="67" spans="1:5" ht="58.5" customHeight="1">
      <c r="A67" s="41" t="s">
        <v>91</v>
      </c>
      <c r="B67" s="42" t="s">
        <v>66</v>
      </c>
      <c r="C67" s="37">
        <v>1765</v>
      </c>
      <c r="D67" s="21"/>
      <c r="E67" s="40"/>
    </row>
    <row r="68" spans="1:5" ht="55.5">
      <c r="A68" s="38" t="s">
        <v>92</v>
      </c>
      <c r="B68" s="29" t="s">
        <v>59</v>
      </c>
      <c r="C68" s="33">
        <v>62596</v>
      </c>
      <c r="D68" s="21"/>
      <c r="E68" s="40"/>
    </row>
    <row r="69" spans="1:5" ht="55.5">
      <c r="A69" s="11" t="s">
        <v>93</v>
      </c>
      <c r="B69" s="12" t="s">
        <v>49</v>
      </c>
      <c r="C69" s="33">
        <f>1303599-2598</f>
        <v>1301001</v>
      </c>
      <c r="D69" s="21"/>
      <c r="E69" s="40"/>
    </row>
    <row r="70" spans="1:5" ht="27.75">
      <c r="A70" s="11" t="s">
        <v>94</v>
      </c>
      <c r="B70" s="12" t="s">
        <v>42</v>
      </c>
      <c r="C70" s="33">
        <v>7880000</v>
      </c>
      <c r="D70" s="18"/>
      <c r="E70" s="14"/>
    </row>
    <row r="71" spans="1:5" ht="42">
      <c r="A71" s="11" t="s">
        <v>95</v>
      </c>
      <c r="B71" s="12" t="s">
        <v>43</v>
      </c>
      <c r="C71" s="33">
        <v>149794</v>
      </c>
      <c r="D71" s="18"/>
      <c r="E71" s="14"/>
    </row>
    <row r="72" spans="1:5" ht="71.25" customHeight="1">
      <c r="A72" s="25" t="s">
        <v>96</v>
      </c>
      <c r="B72" s="26" t="s">
        <v>63</v>
      </c>
      <c r="C72" s="36">
        <v>151334</v>
      </c>
      <c r="D72" s="18"/>
      <c r="E72" s="14"/>
    </row>
    <row r="73" spans="1:5" ht="45" customHeight="1">
      <c r="A73" s="53" t="s">
        <v>135</v>
      </c>
      <c r="B73" s="42" t="s">
        <v>136</v>
      </c>
      <c r="C73" s="54">
        <v>23348760</v>
      </c>
      <c r="D73" s="15"/>
      <c r="E73" s="16"/>
    </row>
    <row r="74" spans="1:5" ht="61.5" customHeight="1">
      <c r="A74" s="53" t="s">
        <v>137</v>
      </c>
      <c r="B74" s="42" t="s">
        <v>138</v>
      </c>
      <c r="C74" s="54">
        <v>6336882</v>
      </c>
      <c r="D74" s="15"/>
      <c r="E74" s="16"/>
    </row>
    <row r="75" spans="1:5" ht="61.5" customHeight="1">
      <c r="A75" s="53" t="s">
        <v>139</v>
      </c>
      <c r="B75" s="42" t="s">
        <v>140</v>
      </c>
      <c r="C75" s="54">
        <v>3192507</v>
      </c>
      <c r="D75" s="15"/>
      <c r="E75" s="16"/>
    </row>
    <row r="76" spans="1:5" ht="84">
      <c r="A76" s="25" t="s">
        <v>97</v>
      </c>
      <c r="B76" s="57" t="s">
        <v>50</v>
      </c>
      <c r="C76" s="36">
        <v>4255186</v>
      </c>
      <c r="D76" s="15"/>
      <c r="E76" s="16"/>
    </row>
    <row r="77" spans="1:5" ht="48" customHeight="1">
      <c r="A77" s="27" t="s">
        <v>142</v>
      </c>
      <c r="B77" s="56" t="s">
        <v>143</v>
      </c>
      <c r="C77" s="61">
        <v>8190000</v>
      </c>
      <c r="D77" s="15"/>
      <c r="E77" s="16"/>
    </row>
    <row r="78" spans="1:5" ht="48" customHeight="1">
      <c r="A78" s="58" t="s">
        <v>98</v>
      </c>
      <c r="B78" s="59" t="s">
        <v>62</v>
      </c>
      <c r="C78" s="60">
        <v>152381</v>
      </c>
      <c r="D78" s="15"/>
      <c r="E78" s="16"/>
    </row>
    <row r="79" spans="1:5" ht="28.5" customHeight="1">
      <c r="A79" s="27" t="s">
        <v>124</v>
      </c>
      <c r="B79" s="62" t="s">
        <v>144</v>
      </c>
      <c r="C79" s="37">
        <f>255960+157780</f>
        <v>413740</v>
      </c>
      <c r="D79" s="15"/>
      <c r="E79" s="16"/>
    </row>
    <row r="80" spans="1:5" ht="45.75" customHeight="1">
      <c r="A80" s="27" t="s">
        <v>99</v>
      </c>
      <c r="B80" s="42" t="s">
        <v>122</v>
      </c>
      <c r="C80" s="37">
        <v>10174320</v>
      </c>
      <c r="D80" s="15"/>
      <c r="E80" s="16"/>
    </row>
    <row r="81" spans="1:7" ht="27.75">
      <c r="A81" s="27" t="s">
        <v>100</v>
      </c>
      <c r="B81" s="39" t="s">
        <v>65</v>
      </c>
      <c r="C81" s="37">
        <v>977978</v>
      </c>
      <c r="D81" s="15"/>
      <c r="E81" s="16"/>
      <c r="G81" s="47"/>
    </row>
    <row r="82" spans="1:5" ht="13.5">
      <c r="A82" s="7" t="s">
        <v>101</v>
      </c>
      <c r="B82" s="8" t="s">
        <v>46</v>
      </c>
      <c r="C82" s="34">
        <f>SUM(C83:C83)</f>
        <v>866103</v>
      </c>
      <c r="D82" s="21" t="e">
        <f>SUM(#REF!)</f>
        <v>#REF!</v>
      </c>
      <c r="E82" s="21" t="e">
        <f>SUM(#REF!)</f>
        <v>#REF!</v>
      </c>
    </row>
    <row r="83" spans="1:5" ht="56.25" thickBot="1">
      <c r="A83" s="45" t="s">
        <v>102</v>
      </c>
      <c r="B83" s="46" t="s">
        <v>67</v>
      </c>
      <c r="C83" s="35">
        <v>866103</v>
      </c>
      <c r="D83" s="43"/>
      <c r="E83" s="44"/>
    </row>
    <row r="84" spans="1:5" ht="16.5" thickBot="1">
      <c r="A84" s="52"/>
      <c r="B84" s="51" t="s">
        <v>47</v>
      </c>
      <c r="C84" s="31">
        <f>C48+C6</f>
        <v>602141351</v>
      </c>
      <c r="D84" s="22" t="e">
        <f>#REF!+D48+D6</f>
        <v>#REF!</v>
      </c>
      <c r="E84" s="23" t="e">
        <f>#REF!+E48+E6</f>
        <v>#REF!</v>
      </c>
    </row>
  </sheetData>
  <sheetProtection selectLockedCells="1" selectUnlockedCells="1"/>
  <autoFilter ref="A5:E84"/>
  <mergeCells count="4">
    <mergeCell ref="A4:C4"/>
    <mergeCell ref="B2:C2"/>
    <mergeCell ref="B1:C1"/>
    <mergeCell ref="B3:C3"/>
  </mergeCells>
  <printOptions horizontalCentered="1"/>
  <pageMargins left="0.5118110236220472" right="0.4724409448818898" top="0.5511811023622047" bottom="0.4330708661417323" header="0.5118110236220472" footer="0.5118110236220472"/>
  <pageSetup fitToHeight="7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2021-03-25T11:06:46Z</cp:lastPrinted>
  <dcterms:created xsi:type="dcterms:W3CDTF">2013-10-22T04:30:45Z</dcterms:created>
  <dcterms:modified xsi:type="dcterms:W3CDTF">2021-03-25T11:07:21Z</dcterms:modified>
  <cp:category/>
  <cp:version/>
  <cp:contentType/>
  <cp:contentStatus/>
</cp:coreProperties>
</file>