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590" windowWidth="11030" windowHeight="8130" firstSheet="1" activeTab="1"/>
  </bookViews>
  <sheets>
    <sheet name="Прил.1_к поясн." sheetId="1" state="hidden" r:id="rId1"/>
    <sheet name="Приложение 5" sheetId="2" r:id="rId2"/>
  </sheets>
  <externalReferences>
    <externalReference r:id="rId5"/>
  </externalReferences>
  <definedNames>
    <definedName name="_xlnm.Print_Titles" localSheetId="1">'Приложение 5'!$12:$12</definedName>
    <definedName name="_xlnm.Print_Area" localSheetId="1">'Приложение 5'!$A$1:$K$596</definedName>
  </definedNames>
  <calcPr fullCalcOnLoad="1"/>
</workbook>
</file>

<file path=xl/sharedStrings.xml><?xml version="1.0" encoding="utf-8"?>
<sst xmlns="http://schemas.openxmlformats.org/spreadsheetml/2006/main" count="1118" uniqueCount="742">
  <si>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</si>
  <si>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</si>
  <si>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</si>
  <si>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</si>
  <si>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</si>
  <si>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</si>
  <si>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</si>
  <si>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Непрограммные расходы</t>
  </si>
  <si>
    <t>5000000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</si>
  <si>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</si>
  <si>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</si>
  <si>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</si>
  <si>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</si>
  <si>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</si>
  <si>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</si>
  <si>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</si>
  <si>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</si>
  <si>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</si>
  <si>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</si>
  <si>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</si>
  <si>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</si>
  <si>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</si>
  <si>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</si>
  <si>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</si>
  <si>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</si>
  <si>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</si>
  <si>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</si>
  <si>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</si>
  <si>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</si>
  <si>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</si>
  <si>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</si>
  <si>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</si>
  <si>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</si>
  <si>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</si>
  <si>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1327195</t>
  </si>
  <si>
    <t>1317188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</si>
  <si>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</si>
  <si>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</si>
  <si>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</si>
  <si>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</si>
  <si>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</si>
  <si>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</si>
  <si>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</si>
  <si>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</si>
  <si>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</si>
  <si>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</si>
  <si>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</si>
  <si>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</si>
  <si>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</si>
  <si>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</si>
  <si>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</si>
  <si>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</si>
  <si>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</si>
  <si>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</si>
  <si>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</si>
  <si>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</si>
  <si>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</si>
  <si>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</si>
  <si>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</si>
  <si>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</si>
  <si>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</si>
  <si>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</si>
  <si>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</si>
  <si>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</si>
  <si>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0317083</t>
  </si>
  <si>
    <t>0317075</t>
  </si>
  <si>
    <t>0317074</t>
  </si>
  <si>
    <t>02.1.7323</t>
  </si>
  <si>
    <t>0217323</t>
  </si>
  <si>
    <t>0217311</t>
  </si>
  <si>
    <t>0217052</t>
  </si>
  <si>
    <t>0217051</t>
  </si>
  <si>
    <t>0217050</t>
  </si>
  <si>
    <t>0217047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</si>
  <si>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</si>
  <si>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</si>
  <si>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</si>
  <si>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</si>
  <si>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</si>
  <si>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</si>
  <si>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</si>
  <si>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</si>
  <si>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</si>
  <si>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</si>
  <si>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</si>
  <si>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</si>
  <si>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</si>
  <si>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</si>
  <si>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</si>
  <si>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</si>
  <si>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</si>
  <si>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</si>
  <si>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</si>
  <si>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</si>
  <si>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</si>
  <si>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11.4.6136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</si>
  <si>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</si>
  <si>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</si>
  <si>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</si>
  <si>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</si>
  <si>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</si>
  <si>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</si>
  <si>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</si>
  <si>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</si>
  <si>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</si>
  <si>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</si>
  <si>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</si>
  <si>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</si>
  <si>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</si>
  <si>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</si>
  <si>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</si>
  <si>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</si>
  <si>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</si>
  <si>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Мероприятия  в части профилактики злоупотребления наркотическими средствами в молодежной среде</t>
  </si>
  <si>
    <t>99.0.7260</t>
  </si>
  <si>
    <t>04.1.6066</t>
  </si>
  <si>
    <t>Аудиторы контрольно-счетной палаты администрации муниципального района</t>
  </si>
  <si>
    <t xml:space="preserve">Субсидия хозяйствующим субъектам, осуществляющим пассажирские перевозки  на возмещение затрат в связи с оказанием транспортных услуг </t>
  </si>
  <si>
    <t>Расходы на финансирование дорожного хозяйства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</si>
  <si>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</si>
  <si>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</si>
  <si>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</si>
  <si>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 xml:space="preserve"> Государственная поддержка опеки и попечительства</t>
  </si>
  <si>
    <t xml:space="preserve"> Организация присмотра и ухода за детьми в образовательных организациях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</si>
  <si>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</si>
  <si>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</si>
  <si>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</si>
  <si>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</si>
  <si>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</si>
  <si>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</si>
  <si>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</si>
  <si>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</si>
  <si>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</si>
  <si>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</si>
  <si>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</si>
  <si>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Расходы на укрепление института семьи, повышение качества жизни  семей с несовершеннолетними детьми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</si>
  <si>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</si>
  <si>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</si>
  <si>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</si>
  <si>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</si>
  <si>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</si>
  <si>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</si>
  <si>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</si>
  <si>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</si>
  <si>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</si>
  <si>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</si>
  <si>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</si>
  <si>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</si>
  <si>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</si>
  <si>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</si>
  <si>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</si>
  <si>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</si>
  <si>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</si>
  <si>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</si>
  <si>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</si>
  <si>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</si>
  <si>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</si>
  <si>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</si>
  <si>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</si>
  <si>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</si>
  <si>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</si>
  <si>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</si>
  <si>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</si>
  <si>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</si>
  <si>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</si>
  <si>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</si>
  <si>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</si>
  <si>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</si>
  <si>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</si>
  <si>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</si>
  <si>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</si>
  <si>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</si>
  <si>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</si>
  <si>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</si>
  <si>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</si>
  <si>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</si>
  <si>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</si>
  <si>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</si>
  <si>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</si>
  <si>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</si>
  <si>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</si>
  <si>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</si>
  <si>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</si>
  <si>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</si>
  <si>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</si>
  <si>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</si>
  <si>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</si>
  <si>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</si>
  <si>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</si>
  <si>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</si>
  <si>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</si>
  <si>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</si>
  <si>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</si>
  <si>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</si>
  <si>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</si>
  <si>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</si>
  <si>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</si>
  <si>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</si>
  <si>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</si>
  <si>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</si>
  <si>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</si>
  <si>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</si>
  <si>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</si>
  <si>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</si>
  <si>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</si>
  <si>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</si>
  <si>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</si>
  <si>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</si>
  <si>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</si>
  <si>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</si>
  <si>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</si>
  <si>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</si>
  <si>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</si>
  <si>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</si>
  <si>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</si>
  <si>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</si>
  <si>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</si>
  <si>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</si>
  <si>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</si>
  <si>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</si>
  <si>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</si>
  <si>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</si>
  <si>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</si>
  <si>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</si>
  <si>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</si>
  <si>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</si>
  <si>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</si>
  <si>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</si>
  <si>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</si>
  <si>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</si>
  <si>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</si>
  <si>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</si>
  <si>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</si>
  <si>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</si>
  <si>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</si>
  <si>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</si>
  <si>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</si>
  <si>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</si>
  <si>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</si>
  <si>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</si>
  <si>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</si>
  <si>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</si>
  <si>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13.1.7195</t>
  </si>
  <si>
    <t>14.2.7201</t>
  </si>
  <si>
    <t>30.1.7294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</si>
  <si>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</si>
  <si>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</si>
  <si>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</si>
  <si>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</si>
  <si>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</si>
  <si>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</si>
  <si>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</si>
  <si>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</si>
  <si>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</si>
  <si>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</si>
  <si>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</si>
  <si>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17.1.7288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</si>
  <si>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</si>
  <si>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</si>
  <si>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</si>
  <si>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</si>
  <si>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</si>
  <si>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</si>
  <si>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</si>
  <si>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</si>
  <si>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</si>
  <si>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</si>
  <si>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</si>
  <si>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21. 1. 7328</t>
  </si>
  <si>
    <t>Расходы на реализацию программ развития муниципальной службы в Ярославской области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</si>
  <si>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</si>
  <si>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</si>
  <si>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</si>
  <si>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</si>
  <si>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</si>
  <si>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</si>
  <si>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</si>
  <si>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</si>
  <si>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</si>
  <si>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</si>
  <si>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</si>
  <si>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</si>
  <si>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</si>
  <si>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</si>
  <si>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</si>
  <si>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</si>
  <si>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</si>
  <si>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</si>
  <si>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</si>
  <si>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</si>
  <si>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</si>
  <si>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</si>
  <si>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</si>
  <si>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</si>
  <si>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</si>
  <si>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</si>
  <si>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</si>
  <si>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</si>
  <si>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</si>
  <si>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</si>
  <si>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</si>
  <si>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</si>
  <si>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</si>
  <si>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</si>
  <si>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</si>
  <si>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</si>
  <si>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</si>
  <si>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</si>
  <si>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</si>
  <si>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</si>
  <si>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</si>
  <si>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</si>
  <si>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</si>
  <si>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</si>
  <si>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</si>
  <si>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</si>
  <si>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</si>
  <si>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</si>
  <si>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</si>
  <si>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</si>
  <si>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</si>
  <si>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02.1.02.70430</t>
  </si>
  <si>
    <t>02.1.02.70460</t>
  </si>
  <si>
    <t>02.1.02.70490</t>
  </si>
  <si>
    <t>02.1.02.70500</t>
  </si>
  <si>
    <t>02.1.02.70530</t>
  </si>
  <si>
    <t>03.0.00.00000</t>
  </si>
  <si>
    <t>03.1.00.00000</t>
  </si>
  <si>
    <t>03.1.01.00000</t>
  </si>
  <si>
    <t>03.1.01.60300</t>
  </si>
  <si>
    <t>03.1.01.60310</t>
  </si>
  <si>
    <t>03.1.01.70740</t>
  </si>
  <si>
    <t>03.1.01.70750</t>
  </si>
  <si>
    <t>03.1.01.70840</t>
  </si>
  <si>
    <t>03.1.01.70860</t>
  </si>
  <si>
    <t>03.1.01.73040</t>
  </si>
  <si>
    <t>03.1.01.R0840</t>
  </si>
  <si>
    <t>03.1.02.00000</t>
  </si>
  <si>
    <t>03.1.02.70890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</si>
  <si>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</si>
  <si>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</si>
  <si>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</si>
  <si>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</si>
  <si>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03.2.02.00000</t>
  </si>
  <si>
    <t>03.2.02.70850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</si>
  <si>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</si>
  <si>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</si>
  <si>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</si>
  <si>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</si>
  <si>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</si>
  <si>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</si>
  <si>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</si>
  <si>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</si>
  <si>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</si>
  <si>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06.1.01.71000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</si>
  <si>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</si>
  <si>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</si>
  <si>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</si>
  <si>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</si>
  <si>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</si>
  <si>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07.1.01.70970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</si>
  <si>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</si>
  <si>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</si>
  <si>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</si>
  <si>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</si>
  <si>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</si>
  <si>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</si>
  <si>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</si>
  <si>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08.3.01.60710</t>
  </si>
  <si>
    <t>08.3.01.71430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</si>
  <si>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</si>
  <si>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</si>
  <si>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</si>
  <si>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</si>
  <si>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</si>
  <si>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</si>
  <si>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</si>
  <si>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</si>
  <si>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</si>
  <si>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</si>
  <si>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</si>
  <si>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11.1.01.61050</t>
  </si>
  <si>
    <t>11.1.01.70650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</si>
  <si>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</si>
  <si>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</si>
  <si>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</si>
  <si>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</si>
  <si>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</si>
  <si>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11.2.00.00000</t>
  </si>
  <si>
    <t>11.2.01.00000</t>
  </si>
  <si>
    <t>11.2.01.61300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</si>
  <si>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</si>
  <si>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</si>
  <si>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</si>
  <si>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</si>
  <si>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</si>
  <si>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</si>
  <si>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13.2.00.00000</t>
  </si>
  <si>
    <t>13.2.01.00000</t>
  </si>
  <si>
    <t>13.2.01.61460</t>
  </si>
  <si>
    <t>15.0.00.00000</t>
  </si>
  <si>
    <t>15.1.00.00000</t>
  </si>
  <si>
    <t>15.1.01.00000</t>
  </si>
  <si>
    <t>15.1.01.61600</t>
  </si>
  <si>
    <t>23.0.00.00000</t>
  </si>
  <si>
    <t>23.1.00.00000</t>
  </si>
  <si>
    <t>23.1.01.00000</t>
  </si>
  <si>
    <t>23.1.01.61800</t>
  </si>
  <si>
    <t>Обеспечение конституционного права жителей Первомайского муниципального района на получение оперативной и достоверной информации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</si>
  <si>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</si>
  <si>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</si>
  <si>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</si>
  <si>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</si>
  <si>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</si>
  <si>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</si>
  <si>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</si>
  <si>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</si>
  <si>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24.0.00.00000</t>
  </si>
  <si>
    <t>24.1.00.00000</t>
  </si>
  <si>
    <t>24.1.01.00000</t>
  </si>
  <si>
    <t>24.1.01.61850</t>
  </si>
  <si>
    <t>24.1.01.72440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</si>
  <si>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</si>
  <si>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</si>
  <si>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</si>
  <si>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</si>
  <si>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</si>
  <si>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</si>
  <si>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24.2.02.72550</t>
  </si>
  <si>
    <t>24.2.02.72560</t>
  </si>
  <si>
    <t>25.0.00.00000</t>
  </si>
  <si>
    <t>25.1.00.00000</t>
  </si>
  <si>
    <t>36.0.00.00000</t>
  </si>
  <si>
    <t>36.1.00.00000</t>
  </si>
  <si>
    <t>36.1.01.00000</t>
  </si>
  <si>
    <t>36.1.01.62100</t>
  </si>
  <si>
    <t>50.0.00.00000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</si>
  <si>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</si>
  <si>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</si>
  <si>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</si>
  <si>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</si>
  <si>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</si>
  <si>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</si>
  <si>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</si>
  <si>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</si>
  <si>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</si>
  <si>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</si>
  <si>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50.0.00.70550</t>
  </si>
  <si>
    <t>50.0.00.80190</t>
  </si>
  <si>
    <t>50.0.00.80200</t>
  </si>
  <si>
    <t>50.0.00.70870</t>
  </si>
  <si>
    <t xml:space="preserve"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 </t>
  </si>
  <si>
    <t>Развитие сети автомобильных дорог общего пользования местного значения Первомайского муниципального района</t>
  </si>
  <si>
    <t>Исполнение полномочий собственника имущества и полномочий в сфере земельных отношений</t>
  </si>
  <si>
    <t>21.3.01.61780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</si>
  <si>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</si>
  <si>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</si>
  <si>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</si>
  <si>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</si>
  <si>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</si>
  <si>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</si>
  <si>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</si>
  <si>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</si>
  <si>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02.1.01.70510</t>
  </si>
  <si>
    <t>06.1.01.74390</t>
  </si>
  <si>
    <t>08.2.00.00000</t>
  </si>
  <si>
    <t>08.2.01.00000</t>
  </si>
  <si>
    <t>08.2.01.60720</t>
  </si>
  <si>
    <t>Защита конституционного строя, предупреждение актов терроризма, проявлений экстремизма и ксенофобии</t>
  </si>
  <si>
    <t>Реализация мероприятий по профилактике правонарушений на территории Первомайского муниципального района</t>
  </si>
  <si>
    <t>15.1.02.00000</t>
  </si>
  <si>
    <t>15.1.02.61610</t>
  </si>
  <si>
    <t>Развитие инфраструктуры поддержки субъектов малого и среднего предпринимательства</t>
  </si>
  <si>
    <t>Организация деятельности информационно - консультационнгого центра</t>
  </si>
  <si>
    <t>02.1.01.70520</t>
  </si>
  <si>
    <t>02.1.01.73110</t>
  </si>
  <si>
    <t>06.1.01.71060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</si>
  <si>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</si>
  <si>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Субвенция на отлов и содержание безнадзорных животных</t>
  </si>
  <si>
    <t>99.0.00.74420</t>
  </si>
  <si>
    <t>Условно-утвержденный расходы</t>
  </si>
  <si>
    <t>Компенсация части расходов на приобретение путевки в организации отдыха детей и их оздоровления</t>
  </si>
  <si>
    <t>02.1.02.52600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</si>
  <si>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</si>
  <si>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03.1.01.51370</t>
  </si>
  <si>
    <t>03.1.01.52200</t>
  </si>
  <si>
    <t>03.1.01.52500</t>
  </si>
  <si>
    <t xml:space="preserve"> Оплата жилищно-коммунальных услуг отдельным категориям граждан за счет средств федерального бюджета</t>
  </si>
  <si>
    <t>03.1.01.52700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</si>
  <si>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</si>
  <si>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</si>
  <si>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>Муниципальная программа  "Информационное общество в Первомайском муниципальном районе на 2017-2019 годы"</t>
  </si>
  <si>
    <t>Общепрограммные расходы муниципальной программы  "Информационное общество в Первомайском муниципальном районе на 2017-2019 годы"</t>
  </si>
  <si>
    <t>Реализация мероприятий муниципальной  программы  "Информационное общество в Первомайском муниципальном районе на 2017-2019 годы"</t>
  </si>
  <si>
    <t>21.1.01.61710</t>
  </si>
  <si>
    <t>Информирование населения о деятельности органов местного самоуправления через средства массовой информации</t>
  </si>
  <si>
    <t>36.1.02.00000</t>
  </si>
  <si>
    <t>36.1.02.62120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</si>
  <si>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</si>
  <si>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Муниципальная программа "Отлов и содержание безнадзорных животных на территории Первомайского муниципального района на 2017-2019 годы."</t>
  </si>
  <si>
    <t>26.0.00.00000</t>
  </si>
  <si>
    <t>Общепрограммные расходы муниципальной программы "Отлов и содержание безнадзорных животных на территории Первомайского муниципального района на 2017-2019 годы."</t>
  </si>
  <si>
    <t>26.1.00.00000</t>
  </si>
  <si>
    <t>Отлов безнадзорных животных</t>
  </si>
  <si>
    <t>26.1.01.00000</t>
  </si>
  <si>
    <t>06.1.01.75160</t>
  </si>
  <si>
    <t>Частичная оплата стоимости путевки в организации отдыха детей и их оздоровления</t>
  </si>
  <si>
    <t>99.0.00.75260</t>
  </si>
  <si>
    <t>Субсидия на реализацию мероприятий по строительству объектов газификации</t>
  </si>
  <si>
    <t>Поддержка социально ориентированных некоммерческих организаций</t>
  </si>
  <si>
    <t>03.1.03.00000</t>
  </si>
  <si>
    <t>03.1.03.70850</t>
  </si>
  <si>
    <t>25.1.01.00000</t>
  </si>
  <si>
    <t>25.1.01.74450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</si>
  <si>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</si>
  <si>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</si>
  <si>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</si>
  <si>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Повышение эффективности управления муниципальными финансами Первомайского муниципального района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</si>
  <si>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</si>
  <si>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Выплаты ежемесячных доплат к пенсии за выслугу лет муниципальным служащим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</si>
  <si>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</si>
  <si>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11.1.01.61040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</si>
  <si>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</si>
  <si>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50.0.00.59300</t>
  </si>
  <si>
    <t>03.1.01.75230</t>
  </si>
  <si>
    <t>03.1.01.R4620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</si>
  <si>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</si>
  <si>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03.1.01.75480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</si>
  <si>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</si>
  <si>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03.1.01.75490</t>
  </si>
  <si>
    <t>Подпрограмма "Патриотическое воспитание граждан Российской Федерации, проживающих на территории Первомайского муниципального района"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</si>
  <si>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2018-2020 годы</t>
  </si>
  <si>
    <t>Подпрограмма "Молодежь" на 2018-2020 годы</t>
  </si>
  <si>
    <t>Реализация мероприятий Подпрограммы "Молодежь" на 2018-2020 годы</t>
  </si>
  <si>
    <t xml:space="preserve"> Муниципальная программа «Газификация и модернизация жилищно-коммунального 
хозяйства Первомайского муниципального района» 
на 2018-2020 годы.
</t>
  </si>
  <si>
    <t>14.0.00.00000</t>
  </si>
  <si>
    <t xml:space="preserve">Общепрограммные расходы муниципальной программы «Газификация и модернизация жилищно-коммунального 
хозяйства Первомайского муниципального района» 
на 2018-2020 годы.
</t>
  </si>
  <si>
    <t>14.1.00.00000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</si>
  <si>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эксплуатацию).</t>
  </si>
  <si>
    <t>14.1.01.00000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</si>
  <si>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</si>
  <si>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14.1.01.61520</t>
  </si>
  <si>
    <t>Расходы на реализацию мероприятий по строительству объектов газификации</t>
  </si>
  <si>
    <t>14.1.01.75260</t>
  </si>
  <si>
    <t>Модернизация объектов теплоснабжения (перевод котельных на газовое топливо)</t>
  </si>
  <si>
    <t>14.1.02.00000</t>
  </si>
  <si>
    <t>Расходы на модернизацию объектов теплоснабжения (перевод котельных на газовое топливо) в рамках софинансирования</t>
  </si>
  <si>
    <t>14.1.02.61530</t>
  </si>
  <si>
    <t>Расходы на реализацию мероприятий по строительству и реконструкции объектов теплоснабжения</t>
  </si>
  <si>
    <t>14.1.02.75250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</si>
  <si>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</t>
  </si>
  <si>
    <t xml:space="preserve"> Организация образовательного процесса в общеобразовательных организациях</t>
  </si>
  <si>
    <t>Компенсация расходов за присмотр и уход за детьми,осваивающими образовательные программы дошкольного образования в организациях, осуществляющих образовательную деятельность</t>
  </si>
  <si>
    <t>Организация питания обучающихся образовательных организаций</t>
  </si>
  <si>
    <t>Осуществление переданных полномочий Российской Федерации на предоставление отдельных мер социальной поддержка граждан, подвергшихся воздействию радиации, за счет средств федерального бюджета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</si>
  <si>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, за счет средств федерального бюджета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</si>
  <si>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</si>
  <si>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Оказание социальной помощи отдельным категориям граждан</t>
  </si>
  <si>
    <t>Содержание  муниципальных казенных учреждений социального обслуживания населения, на предоставление субсидий муниципальным бюджетным учреждениям социального обслуживания населения на выполнение муниципальных заданий и иные цели</t>
  </si>
  <si>
    <t xml:space="preserve">Развитие сельскохозяйственного производства </t>
  </si>
  <si>
    <t>25.1.02.0000</t>
  </si>
  <si>
    <t>25.1.02.61960</t>
  </si>
  <si>
    <t>Расходы на отлов и содержание безнадзорных животных</t>
  </si>
  <si>
    <t>25.1.02.74420</t>
  </si>
  <si>
    <t>03.1.01.55730</t>
  </si>
  <si>
    <t>Назначение и осуществление ежемесячной выплаты в связи с рождением (усыновлением) первого ребенка</t>
  </si>
  <si>
    <t>Муниципальная программа "Семья и дети"  на 2019-2021 годы</t>
  </si>
  <si>
    <t>Общепрограммные расходы муниципальной программы "Семья и дети"  на 2019-2021 годы</t>
  </si>
  <si>
    <t>Реализация мероприятий муниципальной программы "Семья и дети"  на 2019-2021 годы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</si>
  <si>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2018-2020 годы</t>
  </si>
  <si>
    <t>Подпрограмма "Профилактика правонарушений на территории Первомайского муниципального района" на 2018-2020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</si>
  <si>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2018-2020 годы</t>
  </si>
  <si>
    <t>Муниципальная программа "Защита населения и территории Первомайского муниципального района от чрезвычайных ситуаций на 2019-2021 годы"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</si>
  <si>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2019-2021 годы"</t>
  </si>
  <si>
    <t>Подпрограмма "Развитие массового спорта и материально-технической базы в Первомайском муниципальном районе на 2016-2021 годы"</t>
  </si>
  <si>
    <t>Реализация мероприятий подрограммы "Развитие массового спорта и материально-технической базы в Первомайском муниципальном районе на 2016-2021 годы"</t>
  </si>
  <si>
    <t>Муниципальная программа  "Развитие субъектов малого и среднего предпринимательства  Первомайского муниципального района" на 2019-2021 годы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</si>
  <si>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2019-2021 годы
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</si>
  <si>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2019-2021 годы
</t>
  </si>
  <si>
    <t>Муниципальная программа  "Информационное общество в Первомайском муниципальном районе" на 2019-2021 годы</t>
  </si>
  <si>
    <t>Реализация мероприятий муниципальной  программы  "Информационное общество в Первомайском муниципальном районе" на 2019-2021 годы</t>
  </si>
  <si>
    <t>Общепрограммные расходы муниципальной программы  "Информационное общество в Первомайском муниципальном районе" на 2019-2021 годы</t>
  </si>
  <si>
    <t>50.0.00.51200</t>
  </si>
  <si>
    <t>Расходы на составление (изменений и дополнение) списков кандидатов в присяжные заседатели федеральных судов общей юрисдикции</t>
  </si>
  <si>
    <t>05.0.00.00000</t>
  </si>
  <si>
    <t>05.1.00.00000</t>
  </si>
  <si>
    <t>05.1.01.00000</t>
  </si>
  <si>
    <t>05.1.01.60500</t>
  </si>
  <si>
    <t>09.0.00.00000</t>
  </si>
  <si>
    <t>09.1.00.00000</t>
  </si>
  <si>
    <t>09.1.01.00000</t>
  </si>
  <si>
    <t>09.1.01.61300</t>
  </si>
  <si>
    <t>Общепрограммные расходы муниципальной программы "Патриотическое воспитание граждан Российской Федерации, проживающих на территории Первомайского муниципального района" на 2019-2021 годы</t>
  </si>
  <si>
    <t>Муниципальная программа "Патриотическое воспитание граждан Российской Федерации, проживающих на территории Первомайского муниципального района" на 2019-2021 годы</t>
  </si>
  <si>
    <t>11.1.01.75900</t>
  </si>
  <si>
    <t>Расходы на повышение оплаты труда работников муниципальных учреждений в сфере культуры</t>
  </si>
  <si>
    <t>12.0.00.00000</t>
  </si>
  <si>
    <t>12.1.00.00000</t>
  </si>
  <si>
    <t>12.1.01.00000</t>
  </si>
  <si>
    <t>12.1.01.61350</t>
  </si>
  <si>
    <t>Муниципальная программа "Молодёжь" на  2019-2021 годы</t>
  </si>
  <si>
    <t>Общепрограммные расходы муниципальной программы "Молодёжь" на  2019-2021 годы</t>
  </si>
  <si>
    <t>22.0.00.00000</t>
  </si>
  <si>
    <t>22.1.00.00000</t>
  </si>
  <si>
    <t>22.1.01.00000</t>
  </si>
  <si>
    <t>22.1.01.61770</t>
  </si>
  <si>
    <t>02.1.01.75890</t>
  </si>
  <si>
    <t>Расходы на повышение оплаты труда отдельных категорий работников муниципальных учреждений в сфере образования</t>
  </si>
  <si>
    <t>18.0.00.00000</t>
  </si>
  <si>
    <t>18.1.00.00000</t>
  </si>
  <si>
    <t>18.1.01.00000</t>
  </si>
  <si>
    <t xml:space="preserve"> Газификация населённых пунктов Первомайского района (строительство распределительных  газовых сетей с вводом их в эксплуатацию)</t>
  </si>
  <si>
    <t>18.1.02.00000</t>
  </si>
  <si>
    <t>18.1.02.65250</t>
  </si>
  <si>
    <t>18.1.02.75250</t>
  </si>
  <si>
    <t>18.1.01.65260</t>
  </si>
  <si>
    <t>18.1.01.75260</t>
  </si>
  <si>
    <t>Субсидия на реализацию мероприятий по строительству и реконструкции объектов теплоснабжения</t>
  </si>
  <si>
    <t>Реализация мероприятий по строительству объектов газификации в рамках софинансирования</t>
  </si>
  <si>
    <t>Реализация мероприятий по строительству и реконструкции объектов теплоснабжения в рамках софинансирования</t>
  </si>
  <si>
    <t>Реализация мероприятий муниципальной программы "Молодёжь" на 2019-2021 годы</t>
  </si>
  <si>
    <t>Муниципальная программа «Разработка и актуализация градостроительной документации Первомайского района Ярославской области» на 2018-2020 годы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</si>
  <si>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2018-2020 годы</t>
  </si>
  <si>
    <t>Мероприятия  по реализации муниципальной программы "Разработка и актуализация градостроительной документации Первомайского района Ярославской области" на 2018-2020 годы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</si>
  <si>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</t>
  </si>
  <si>
    <t>Подпрограмма "Профилактика безнадзорности, правонарушений и защита прав несовершеннолетних Первомайского муниципального района" на 2018-2020 годы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</si>
  <si>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2018-2020 годы
</t>
  </si>
  <si>
    <t>Обеспечение функционирования в вечернее время спортивных залов общеобразовательных школ для занятий в них обучающихся с целью профилактики правонарушений среди несовершеннолетних</t>
  </si>
  <si>
    <t>Реализация мероприятий муниципальной программы "Патриотическое воспитание граждан Российской Федерации, проживающих на территории Первомайского муниципального района" на  2019-2021 годы</t>
  </si>
  <si>
    <t>Проведение организационных и информационных мероприятий по патриотическому воспитанию в Первомайском муниципальном районе</t>
  </si>
  <si>
    <t>Информационная, консультационная и организационная поддержка субъектов малого и среднего предпринимательства</t>
  </si>
  <si>
    <t>Обеспечение территориальной доступности товаров для сельского населения путем оказания муниципальной поддержки</t>
  </si>
  <si>
    <t>Муниципальная программа "Повышение эффективности использования муниципального имущества Первомайского муниципального района" на 2019-2021 годы</t>
  </si>
  <si>
    <t>Общепрограммные расходы муниципальной программы "Повышение эффективности использования муниципального имущества Первомайского муниципального района" на 2019-2021 годы</t>
  </si>
  <si>
    <t>10.1.02.00000</t>
  </si>
  <si>
    <t>10.1.02.60960</t>
  </si>
  <si>
    <t>Реализация требований основных нормативных правовых актов по вопросам ГО, защиты населения и территории от ЧС природного и техногенного характера</t>
  </si>
  <si>
    <t>Обучение населения в области ГО, защиты от ЧС</t>
  </si>
  <si>
    <t>Мероприятия по обучению населения в области ГО, защиты от ЧС</t>
  </si>
  <si>
    <t>Мероприятия по реализации требований основных нормативных правовых актов по вопросам ГО, защиты от ЧС</t>
  </si>
  <si>
    <t>Всего</t>
  </si>
  <si>
    <t>2022 год                    (руб.)</t>
  </si>
  <si>
    <t>17.1.01.72880</t>
  </si>
  <si>
    <t>02.1.01.60050</t>
  </si>
  <si>
    <t>Обеспечение персонифицированного финансирования дополнительного образования детей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</si>
  <si>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</si>
  <si>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Расходы на финансирование дорожного хозяйства за счет субсидии из областного бюджета</t>
  </si>
  <si>
    <t>06.1.01.61000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</si>
  <si>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</si>
  <si>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02.1.E2.00000</t>
  </si>
  <si>
    <t>02.1.E2.50970</t>
  </si>
  <si>
    <t>Расходы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</si>
  <si>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Реализация мероприятий регионального проекта "Успех каждого ребенка"</t>
  </si>
  <si>
    <t>Мероприятия  по реализации муниципальной программы "Комплексные меры по организации отдыха и оздоровления  детей Первомайского района на 2020-2022 годы"</t>
  </si>
  <si>
    <t>03.1.P1.00000</t>
  </si>
  <si>
    <t>03.1.P1.50840</t>
  </si>
  <si>
    <t>03.1.P1.55730</t>
  </si>
  <si>
    <t>Усиление мер государственной поддержки семей в связи с рождением и воспитанием детей</t>
  </si>
  <si>
    <t>Муниципальная  программа "Поддержка потребительского рынка на селе" на 2020-2022 годы</t>
  </si>
  <si>
    <t>Общепрограммные расходы муниципальной программы "Поддержка потребительского рынка на селе"на 2020-2022 годы</t>
  </si>
  <si>
    <t>Реализация мероприятий муниципальной  программы "Поддержка потребительского рынка на селе" на 2020-2022 годы</t>
  </si>
  <si>
    <t xml:space="preserve">Обеспечение деятельности  учреждений, подведомственных учредителю в сфере общего образования </t>
  </si>
  <si>
    <t>Обеспечение деятельности  учреждений, подведомственных учредителю в сфере дополнительного образования</t>
  </si>
  <si>
    <t>Расходы  бюджета Первомайского муниципального района по целевым статьям                                                                                                                      (муниципальным  программам и непрограммным направлениям деятельности)                                   и группам видов расходов классификации расходов бюджетов Российской Федерации                                                   на плановый период 2022 и 2023 годов</t>
  </si>
  <si>
    <t>2023 год                    (руб.)</t>
  </si>
  <si>
    <t>Муниципальная программа "Развитие образования в Первомайском муниципальном районе на 2021-2023 годы"</t>
  </si>
  <si>
    <t>Общепрограммные расходы муниципальной программы "Развитие образования в Первомайском муниципальном районе на 2021-2023 годы"</t>
  </si>
  <si>
    <t>Муниципальная программа  "Социальная поддержка населения Первомайского муниципального района на 2021-2023 годы"</t>
  </si>
  <si>
    <t>Подпрограмма "ВЦП отдела труда и социальной поддержки населения администрации Первомайского муниципального района на 2021-2023 годы"</t>
  </si>
  <si>
    <t>Дотации поселениям  муниципального района на выравнивание бюджетной обеспеченности за счет средств бюджета района</t>
  </si>
  <si>
    <t>Подпрограмма "Поддержка социально ориентированных некоммерческих организаций Первомайского муниципального района на 2021-2023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</si>
  <si>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2021-2023 годы"</t>
  </si>
  <si>
    <t>Подпрограмма "Улучшение условий и охраны труда по Первомайскому муниципальному району на 2021-2023 годы"</t>
  </si>
  <si>
    <t>Мероприятия по реализации  подпрограммы "Улучшение условий и охраны труда по Первомайскому муниципальному району на 2021-2023 годы"</t>
  </si>
  <si>
    <t>Муниципальная  программа "Комплексные меры по организации отдыха и оздоровления детей Первомайского района на 2021-2023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</si>
  <si>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2021-2023 годы"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</si>
  <si>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2021-2023 годы"</t>
  </si>
  <si>
    <t>Муниципальная программа "Развитие культуры в Первомайском муниципальном районе на 2021-2023 годы"</t>
  </si>
  <si>
    <t>Муниципальная программа "Развитие физической культуры и спорта в Первомайском муниципальном районе на 2021-2023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</si>
  <si>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2021-2023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</si>
  <si>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2021-2023 годы"</t>
  </si>
  <si>
    <t>Муниципальная программа "Газификация и модернизация жилищно-коммунального хозяйства Первомайского муниципального района" на 2018-2023 годы</t>
  </si>
  <si>
    <t>Общепрограммные расходы муниципальной программы "Газификация и модернизация жилищно-коммунального хозяйства Первомайского муниципального района на 2018-2023 годы"</t>
  </si>
  <si>
    <t>Муниципальная программа "Эффективная власть в Первомайском муниципальном районе" на 2021-2023 годы</t>
  </si>
  <si>
    <t xml:space="preserve"> Подпрограмма "Развитие муниципальной службы в Первомайском муниципальном районе" на 2021-2023 годы</t>
  </si>
  <si>
    <t>Реализация мероприятий Подпрограммы "Развитие муниципальной службы в Первомайском муниципальном районе" на 2021-2023 годы</t>
  </si>
  <si>
    <t>Подпрограмма  "ВЦП МУ "Центр обеспечения функционирования органов местного самоуправления Первомайского муниципального района" на 2021-2023 годы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</si>
  <si>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2021-2023 годы</t>
  </si>
  <si>
    <t>Муниципальная программа  "Развитие дорожного хозяйства и транспорта в Первомайском муниципальном районе на 2021-2023 годы"</t>
  </si>
  <si>
    <t>Подпрограмма "Развитие сети автомобильных дорог общего пользования местного значения Первомайского муниципального района на 2021-2023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</si>
  <si>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2021-2023 годы"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</si>
  <si>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 на 2021-2023 годы"</t>
  </si>
  <si>
    <t>Муниципальная программа "Развитие сельского хозяйства в Первомайском муниципальном районе в 2021-2023 годах"</t>
  </si>
  <si>
    <t>Общепрограммные расходы муниципальной программы "Развитие сельского хозяйства в Первомайском муниципальном районе в 2021-2023 годах"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</si>
  <si>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2021-2023 годы"</t>
  </si>
  <si>
    <t>Повышение финансовых возможностей муниципальных образований Первомайского муниципального района на 2021 год и на плановый период 2022-2023 годов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</si>
  <si>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2021-2023 годы</t>
  </si>
  <si>
    <t>08.4.00.00000</t>
  </si>
  <si>
    <t>08.4.01.00000</t>
  </si>
  <si>
    <t>08.5.00.00000</t>
  </si>
  <si>
    <t>08.5.01.00000</t>
  </si>
  <si>
    <t>08.4.01.60730</t>
  </si>
  <si>
    <t>08.5.01.60740</t>
  </si>
  <si>
    <t>Подпрограмма "Профилактика терроризма и экстремизма на территории Первомайского муниципального района" на 2021-2023 годы</t>
  </si>
  <si>
    <t>Подпрограмма "Противодействие коррупции в Первомайском муниципальном районе" на 2021-2023 годы</t>
  </si>
  <si>
    <t>Подпрограмма "Профилактика безнадзорности, правонарушений и защита прав несовершеннолетних Первомайского муниципального района" на 2021-2023 годы</t>
  </si>
  <si>
    <t xml:space="preserve">Мероприятия по реализации   подпрограммы  "Профилактика безнадзорности, правонарушений и защита прав несовершеннолетних Первомайского муниципального района" на 2021-2023 годы
</t>
  </si>
  <si>
    <t>Подпрограмма "Профилактика правонарушений на территории Первомайского муниципального района"на 2021-2023 годы</t>
  </si>
  <si>
    <t>"Реализация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обучающихся" на 2021-2023 годы</t>
  </si>
  <si>
    <t>Мероприятия по обеспечению функционирования в вечернее время спортивных залов организаций для занятий в них обучающихся за счет местного бюджета</t>
  </si>
  <si>
    <t>Осуществление мероприятий по профилактике терроризма</t>
  </si>
  <si>
    <t>02.1.02.R3041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</si>
  <si>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</si>
  <si>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03.1.01.53800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</si>
  <si>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за счет средств федерального бюджета</t>
  </si>
  <si>
    <t>03.1.01.R3020</t>
  </si>
  <si>
    <t>Осуществление ежемесячных выплат на детей в возрасте от трех до семи лет включительно</t>
  </si>
  <si>
    <t>03.1.02.75520</t>
  </si>
  <si>
    <t>03.1.02.R4040</t>
  </si>
  <si>
    <t>Реализация мероприятий, направленных на оказание государственной социальной помощи на основании социального контракта в части расходов по доставке выплат получателям</t>
  </si>
  <si>
    <t>Финансирование расходов, связанных с оказанием государственной социальной помощи на основании социального контракта отдельным категориям граждан</t>
  </si>
  <si>
    <t>03.1.01.75510</t>
  </si>
  <si>
    <t>Осуществление ежемесячной денежной  выплаты на ребенка в возрасте от трех до семи лет включительно в части расходов по доставке выплат получателям</t>
  </si>
  <si>
    <t>05.1.02.00000</t>
  </si>
  <si>
    <t>05.1.02.71280</t>
  </si>
  <si>
    <t>Муниципальная программа «Разработка и актуализация градостроительной документации Первомайского района Ярославской области» на 2021-2023 годы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</si>
  <si>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2021-2023 годы</t>
  </si>
  <si>
    <t>Мероприятия  по реализации муниципальной программы "Разработка и актуализация градостроительной документации Первомайского района Ярославской области" на 2021-2023 годы</t>
  </si>
  <si>
    <t>Разработка и внесение сведений в ЕГРН о границах территориальных зон, установленных документами градостроительного зонирования</t>
  </si>
  <si>
    <t>Реализация мероприятий по описанию границ территориальных зон, установленных правилами землепользования и застройки поселений, за счет средств областного бюджета</t>
  </si>
  <si>
    <t>03.1.P1.75480</t>
  </si>
  <si>
    <t>Реализация мероприятий по профилактике терроризма на территории Первомайского муниципального района</t>
  </si>
  <si>
    <t>Осуществление антикоррупционной пропаганды и антикоррупционного просвещения</t>
  </si>
  <si>
    <t>Реализация мероприятий по противодействию коррупции на территории Первомайского муниципального района</t>
  </si>
  <si>
    <t>Общепрограммные расходы муниципальной программы "Развитие культуры в Первомайском муниципальном районе на  2021-2023 годы"</t>
  </si>
  <si>
    <t>Приложение 5</t>
  </si>
  <si>
    <t>02.1.01.53031</t>
  </si>
  <si>
    <t>Выплата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</si>
  <si>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Реализация мероприятий по описанию границ территориальных зон, установленных правилами землепользования и застройки поселений</t>
  </si>
  <si>
    <t>05.1.02.60500</t>
  </si>
  <si>
    <t>05.1.01.60510</t>
  </si>
  <si>
    <t>к решению Собрания Представителей Первомайского муниципального района от 24.12.2020 года  № 63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</si>
</sst>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6">
    <xf numFmtId="0" fontId="0" fillId="0" borderId="0" xfId="0" applyFont="1" applyAlignment="1">
      <alignment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2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32" borderId="11" xfId="53" applyFont="1" applyFill="1" applyBorder="1" applyProtection="1">
      <alignment/>
      <protection hidden="1"/>
    </xf>
    <xf numFmtId="0" fontId="2" fillId="32" borderId="0" xfId="53" applyFont="1" applyFill="1">
      <alignment/>
      <protection/>
    </xf>
    <xf numFmtId="0" fontId="4" fillId="33" borderId="11" xfId="53" applyFont="1" applyFill="1" applyBorder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0" xfId="53" applyNumberFormat="1" applyFont="1" applyFill="1" applyBorder="1" applyAlignment="1" applyProtection="1">
      <alignment horizontal="center" vertical="top"/>
      <protection hidden="1"/>
    </xf>
    <xf numFmtId="3" fontId="4" fillId="33" borderId="10" xfId="53" applyNumberFormat="1" applyFont="1" applyFill="1" applyBorder="1" applyAlignment="1" applyProtection="1">
      <alignment horizontal="right" vertical="top"/>
      <protection hidden="1"/>
    </xf>
    <xf numFmtId="0" fontId="2" fillId="33" borderId="0" xfId="53" applyFont="1" applyFill="1">
      <alignment/>
      <protection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49" fontId="4" fillId="33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1" xfId="53" applyFont="1" applyFill="1" applyBorder="1" applyProtection="1">
      <alignment/>
      <protection hidden="1"/>
    </xf>
    <xf numFmtId="0" fontId="2" fillId="34" borderId="0" xfId="53" applyFont="1" applyFill="1">
      <alignment/>
      <protection/>
    </xf>
    <xf numFmtId="0" fontId="3" fillId="33" borderId="14" xfId="53" applyNumberFormat="1" applyFont="1" applyFill="1" applyBorder="1" applyAlignment="1" applyProtection="1">
      <alignment horizontal="left" vertical="top" wrapText="1"/>
      <protection hidden="1"/>
    </xf>
    <xf numFmtId="0" fontId="3" fillId="33" borderId="10" xfId="53" applyNumberFormat="1" applyFont="1" applyFill="1" applyBorder="1" applyAlignment="1" applyProtection="1">
      <alignment horizontal="center" vertical="top"/>
      <protection hidden="1"/>
    </xf>
    <xf numFmtId="164" fontId="3" fillId="33" borderId="14" xfId="53" applyNumberFormat="1" applyFont="1" applyFill="1" applyBorder="1" applyAlignment="1" applyProtection="1">
      <alignment horizontal="center" vertical="top"/>
      <protection hidden="1"/>
    </xf>
    <xf numFmtId="3" fontId="3" fillId="33" borderId="14" xfId="53" applyNumberFormat="1" applyFont="1" applyFill="1" applyBorder="1" applyAlignment="1" applyProtection="1">
      <alignment horizontal="right" vertical="top"/>
      <protection hidden="1"/>
    </xf>
    <xf numFmtId="0" fontId="3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left" vertical="top" wrapText="1"/>
      <protection hidden="1"/>
    </xf>
    <xf numFmtId="0" fontId="5" fillId="33" borderId="10" xfId="53" applyNumberFormat="1" applyFont="1" applyFill="1" applyBorder="1" applyAlignment="1" applyProtection="1">
      <alignment horizontal="center" vertical="top"/>
      <protection hidden="1"/>
    </xf>
    <xf numFmtId="0" fontId="10" fillId="33" borderId="10" xfId="0" applyFont="1" applyFill="1" applyBorder="1" applyAlignment="1">
      <alignment wrapText="1"/>
    </xf>
    <xf numFmtId="0" fontId="4" fillId="9" borderId="0" xfId="53" applyFont="1" applyFill="1" applyBorder="1" applyProtection="1">
      <alignment/>
      <protection hidden="1"/>
    </xf>
    <xf numFmtId="0" fontId="2" fillId="9" borderId="0" xfId="53" applyFont="1" applyFill="1">
      <alignment/>
      <protection/>
    </xf>
    <xf numFmtId="0" fontId="4" fillId="35" borderId="11" xfId="53" applyFont="1" applyFill="1" applyBorder="1" applyProtection="1">
      <alignment/>
      <protection hidden="1"/>
    </xf>
    <xf numFmtId="0" fontId="2" fillId="35" borderId="0" xfId="53" applyFont="1" applyFill="1">
      <alignment/>
      <protection/>
    </xf>
    <xf numFmtId="0" fontId="4" fillId="36" borderId="11" xfId="53" applyFont="1" applyFill="1" applyBorder="1" applyProtection="1">
      <alignment/>
      <protection hidden="1"/>
    </xf>
    <xf numFmtId="0" fontId="2" fillId="36" borderId="0" xfId="53" applyFont="1" applyFill="1">
      <alignment/>
      <protection/>
    </xf>
    <xf numFmtId="0" fontId="4" fillId="8" borderId="11" xfId="53" applyFont="1" applyFill="1" applyBorder="1" applyProtection="1">
      <alignment/>
      <protection hidden="1"/>
    </xf>
    <xf numFmtId="0" fontId="2" fillId="8" borderId="0" xfId="53" applyFont="1" applyFill="1">
      <alignment/>
      <protection/>
    </xf>
    <xf numFmtId="0" fontId="4" fillId="37" borderId="11" xfId="53" applyFont="1" applyFill="1" applyBorder="1" applyProtection="1">
      <alignment/>
      <protection hidden="1"/>
    </xf>
    <xf numFmtId="0" fontId="2" fillId="37" borderId="0" xfId="53" applyFont="1" applyFill="1">
      <alignment/>
      <protection/>
    </xf>
    <xf numFmtId="0" fontId="4" fillId="33" borderId="0" xfId="53" applyFont="1" applyFill="1" applyProtection="1">
      <alignment/>
      <protection hidden="1"/>
    </xf>
    <xf numFmtId="0" fontId="2" fillId="33" borderId="0" xfId="53" applyFont="1" applyFill="1" applyProtection="1">
      <alignment/>
      <protection hidden="1"/>
    </xf>
    <xf numFmtId="0" fontId="4" fillId="33" borderId="15" xfId="53" applyFont="1" applyFill="1" applyBorder="1" applyProtection="1">
      <alignment/>
      <protection hidden="1"/>
    </xf>
    <xf numFmtId="0" fontId="4" fillId="33" borderId="16" xfId="53" applyFont="1" applyFill="1" applyBorder="1" applyProtection="1">
      <alignment/>
      <protection hidden="1"/>
    </xf>
    <xf numFmtId="0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164" fontId="3" fillId="33" borderId="10" xfId="53" applyNumberFormat="1" applyFont="1" applyFill="1" applyBorder="1" applyAlignment="1" applyProtection="1">
      <alignment horizontal="center" vertical="top"/>
      <protection hidden="1"/>
    </xf>
    <xf numFmtId="3" fontId="3" fillId="33" borderId="10" xfId="53" applyNumberFormat="1" applyFont="1" applyFill="1" applyBorder="1" applyAlignment="1" applyProtection="1">
      <alignment horizontal="right" vertical="top"/>
      <protection hidden="1"/>
    </xf>
    <xf numFmtId="0" fontId="10" fillId="33" borderId="0" xfId="0" applyFont="1" applyFill="1" applyAlignment="1">
      <alignment wrapText="1"/>
    </xf>
    <xf numFmtId="164" fontId="5" fillId="33" borderId="10" xfId="53" applyNumberFormat="1" applyFont="1" applyFill="1" applyBorder="1" applyAlignment="1" applyProtection="1">
      <alignment horizontal="center" vertical="top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14" fontId="5" fillId="33" borderId="10" xfId="53" applyNumberFormat="1" applyFont="1" applyFill="1" applyBorder="1" applyAlignment="1" applyProtection="1">
      <alignment horizontal="center" vertical="top"/>
      <protection hidden="1"/>
    </xf>
    <xf numFmtId="3" fontId="5" fillId="33" borderId="10" xfId="53" applyNumberFormat="1" applyFont="1" applyFill="1" applyBorder="1" applyAlignment="1" applyProtection="1">
      <alignment horizontal="right" vertical="top"/>
      <protection hidden="1"/>
    </xf>
    <xf numFmtId="0" fontId="7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7" xfId="53" applyNumberFormat="1" applyFont="1" applyFill="1" applyBorder="1" applyAlignment="1" applyProtection="1">
      <alignment horizontal="center" vertical="center"/>
      <protection hidden="1"/>
    </xf>
    <xf numFmtId="1" fontId="4" fillId="33" borderId="10" xfId="53" applyNumberFormat="1" applyFont="1" applyFill="1" applyBorder="1" applyAlignment="1" applyProtection="1">
      <alignment horizontal="right" vertical="top"/>
      <protection hidden="1"/>
    </xf>
    <xf numFmtId="49" fontId="11" fillId="33" borderId="10" xfId="0" applyNumberFormat="1" applyFont="1" applyFill="1" applyBorder="1" applyAlignment="1">
      <alignment horizontal="center"/>
    </xf>
    <xf numFmtId="1" fontId="3" fillId="33" borderId="10" xfId="53" applyNumberFormat="1" applyFont="1" applyFill="1" applyBorder="1" applyAlignment="1" applyProtection="1">
      <alignment horizontal="right" vertical="top"/>
      <protection hidden="1"/>
    </xf>
    <xf numFmtId="0" fontId="4" fillId="33" borderId="0" xfId="53" applyNumberFormat="1" applyFont="1" applyFill="1" applyBorder="1" applyAlignment="1" applyProtection="1">
      <alignment horizontal="left" vertical="top" wrapText="1"/>
      <protection hidden="1"/>
    </xf>
    <xf numFmtId="0" fontId="7" fillId="33" borderId="0" xfId="0" applyFont="1" applyFill="1" applyAlignment="1">
      <alignment wrapText="1"/>
    </xf>
    <xf numFmtId="49" fontId="5" fillId="33" borderId="10" xfId="53" applyNumberFormat="1" applyFont="1" applyFill="1" applyBorder="1" applyAlignment="1" applyProtection="1">
      <alignment horizontal="center" vertical="top"/>
      <protection hidden="1"/>
    </xf>
    <xf numFmtId="3" fontId="2" fillId="33" borderId="0" xfId="53" applyNumberFormat="1" applyFont="1" applyFill="1" applyAlignment="1">
      <alignment horizontal="right"/>
      <protection/>
    </xf>
    <xf numFmtId="14" fontId="4" fillId="33" borderId="10" xfId="53" applyNumberFormat="1" applyFont="1" applyFill="1" applyBorder="1" applyAlignment="1" applyProtection="1">
      <alignment horizontal="center" vertical="top"/>
      <protection hidden="1"/>
    </xf>
    <xf numFmtId="49" fontId="4" fillId="33" borderId="10" xfId="53" applyNumberFormat="1" applyFont="1" applyFill="1" applyBorder="1" applyAlignment="1">
      <alignment horizontal="center"/>
      <protection/>
    </xf>
    <xf numFmtId="49" fontId="4" fillId="33" borderId="0" xfId="53" applyNumberFormat="1" applyFont="1" applyFill="1" applyAlignment="1">
      <alignment horizontal="center"/>
      <protection/>
    </xf>
    <xf numFmtId="0" fontId="4" fillId="33" borderId="15" xfId="53" applyNumberFormat="1" applyFont="1" applyFill="1" applyBorder="1" applyAlignment="1" applyProtection="1">
      <alignment horizontal="left" vertical="top" wrapText="1"/>
      <protection hidden="1"/>
    </xf>
    <xf numFmtId="49" fontId="4" fillId="33" borderId="15" xfId="53" applyNumberFormat="1" applyFont="1" applyFill="1" applyBorder="1" applyAlignment="1" applyProtection="1">
      <alignment horizontal="center" vertical="top"/>
      <protection hidden="1"/>
    </xf>
    <xf numFmtId="164" fontId="4" fillId="33" borderId="15" xfId="53" applyNumberFormat="1" applyFont="1" applyFill="1" applyBorder="1" applyAlignment="1" applyProtection="1">
      <alignment horizontal="center" vertical="top"/>
      <protection hidden="1"/>
    </xf>
    <xf numFmtId="1" fontId="4" fillId="33" borderId="15" xfId="53" applyNumberFormat="1" applyFont="1" applyFill="1" applyBorder="1" applyAlignment="1" applyProtection="1">
      <alignment horizontal="right" vertical="top"/>
      <protection hidden="1"/>
    </xf>
    <xf numFmtId="3" fontId="4" fillId="33" borderId="15" xfId="53" applyNumberFormat="1" applyFont="1" applyFill="1" applyBorder="1" applyAlignment="1" applyProtection="1">
      <alignment horizontal="right" vertical="top"/>
      <protection hidden="1"/>
    </xf>
    <xf numFmtId="0" fontId="4" fillId="33" borderId="15" xfId="53" applyNumberFormat="1" applyFont="1" applyFill="1" applyBorder="1" applyAlignment="1" applyProtection="1">
      <alignment horizontal="center" vertical="top"/>
      <protection hidden="1"/>
    </xf>
    <xf numFmtId="0" fontId="10" fillId="33" borderId="10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horizontal="center" vertical="top" wrapText="1"/>
    </xf>
    <xf numFmtId="3" fontId="10" fillId="33" borderId="10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3" fontId="7" fillId="33" borderId="10" xfId="0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14" fontId="7" fillId="33" borderId="10" xfId="0" applyNumberFormat="1" applyFont="1" applyFill="1" applyBorder="1" applyAlignment="1">
      <alignment horizontal="center" vertical="top" wrapText="1"/>
    </xf>
    <xf numFmtId="0" fontId="12" fillId="33" borderId="10" xfId="0" applyFont="1" applyFill="1" applyBorder="1" applyAlignment="1">
      <alignment vertical="top" wrapText="1"/>
    </xf>
    <xf numFmtId="0" fontId="12" fillId="33" borderId="15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3" fontId="7" fillId="33" borderId="15" xfId="0" applyNumberFormat="1" applyFont="1" applyFill="1" applyBorder="1" applyAlignment="1">
      <alignment horizontal="right" vertical="top" wrapText="1"/>
    </xf>
    <xf numFmtId="0" fontId="7" fillId="33" borderId="15" xfId="0" applyFont="1" applyFill="1" applyBorder="1" applyAlignment="1">
      <alignment vertical="top" wrapText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Font="1" applyFill="1" applyBorder="1" applyAlignment="1">
      <alignment wrapText="1"/>
      <protection/>
    </xf>
    <xf numFmtId="0" fontId="4" fillId="33" borderId="10" xfId="53" applyFont="1" applyFill="1" applyBorder="1">
      <alignment/>
      <protection/>
    </xf>
    <xf numFmtId="3" fontId="4" fillId="33" borderId="10" xfId="53" applyNumberFormat="1" applyFont="1" applyFill="1" applyBorder="1" applyAlignment="1">
      <alignment horizontal="right"/>
      <protection/>
    </xf>
    <xf numFmtId="3" fontId="4" fillId="33" borderId="10" xfId="53" applyNumberFormat="1" applyFont="1" applyFill="1" applyBorder="1">
      <alignment/>
      <protection/>
    </xf>
    <xf numFmtId="0" fontId="5" fillId="33" borderId="15" xfId="53" applyNumberFormat="1" applyFont="1" applyFill="1" applyBorder="1" applyAlignment="1" applyProtection="1">
      <alignment horizontal="left" vertical="top" wrapText="1"/>
      <protection hidden="1"/>
    </xf>
    <xf numFmtId="0" fontId="7" fillId="33" borderId="14" xfId="0" applyFont="1" applyFill="1" applyBorder="1" applyAlignment="1">
      <alignment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1" fontId="7" fillId="33" borderId="14" xfId="0" applyNumberFormat="1" applyFont="1" applyFill="1" applyBorder="1" applyAlignment="1">
      <alignment horizontal="right" vertical="top" wrapText="1"/>
    </xf>
    <xf numFmtId="3" fontId="7" fillId="33" borderId="14" xfId="0" applyNumberFormat="1" applyFont="1" applyFill="1" applyBorder="1" applyAlignment="1">
      <alignment horizontal="right" vertical="top" wrapText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top"/>
      <protection hidden="1"/>
    </xf>
    <xf numFmtId="164" fontId="4" fillId="33" borderId="13" xfId="53" applyNumberFormat="1" applyFont="1" applyFill="1" applyBorder="1" applyAlignment="1" applyProtection="1">
      <alignment horizontal="center" vertical="top"/>
      <protection hidden="1"/>
    </xf>
    <xf numFmtId="3" fontId="4" fillId="33" borderId="13" xfId="53" applyNumberFormat="1" applyFont="1" applyFill="1" applyBorder="1" applyAlignment="1" applyProtection="1">
      <alignment horizontal="right" vertical="top"/>
      <protection hidden="1"/>
    </xf>
    <xf numFmtId="0" fontId="4" fillId="33" borderId="14" xfId="53" applyNumberFormat="1" applyFont="1" applyFill="1" applyBorder="1" applyAlignment="1" applyProtection="1">
      <alignment horizontal="center" vertical="top"/>
      <protection hidden="1"/>
    </xf>
    <xf numFmtId="164" fontId="4" fillId="33" borderId="14" xfId="53" applyNumberFormat="1" applyFont="1" applyFill="1" applyBorder="1" applyAlignment="1" applyProtection="1">
      <alignment horizontal="center" vertical="top"/>
      <protection hidden="1"/>
    </xf>
    <xf numFmtId="3" fontId="4" fillId="33" borderId="14" xfId="53" applyNumberFormat="1" applyFont="1" applyFill="1" applyBorder="1" applyAlignment="1" applyProtection="1">
      <alignment horizontal="right" vertical="top"/>
      <protection hidden="1"/>
    </xf>
    <xf numFmtId="14" fontId="3" fillId="33" borderId="10" xfId="53" applyNumberFormat="1" applyFont="1" applyFill="1" applyBorder="1" applyAlignment="1" applyProtection="1">
      <alignment horizontal="center" vertical="top"/>
      <protection hidden="1"/>
    </xf>
    <xf numFmtId="164" fontId="4" fillId="33" borderId="17" xfId="53" applyNumberFormat="1" applyFont="1" applyFill="1" applyBorder="1" applyAlignment="1" applyProtection="1">
      <alignment horizontal="center" vertical="top"/>
      <protection hidden="1"/>
    </xf>
    <xf numFmtId="0" fontId="2" fillId="33" borderId="10" xfId="53" applyFont="1" applyFill="1" applyBorder="1" applyProtection="1">
      <alignment/>
      <protection hidden="1"/>
    </xf>
    <xf numFmtId="0" fontId="2" fillId="33" borderId="17" xfId="53" applyFont="1" applyFill="1" applyBorder="1" applyProtection="1">
      <alignment/>
      <protection hidden="1"/>
    </xf>
    <xf numFmtId="0" fontId="3" fillId="33" borderId="10" xfId="53" applyFont="1" applyFill="1" applyBorder="1" applyAlignment="1" applyProtection="1">
      <alignment vertical="top"/>
      <protection hidden="1"/>
    </xf>
    <xf numFmtId="0" fontId="4" fillId="33" borderId="10" xfId="53" applyFont="1" applyFill="1" applyBorder="1" applyAlignment="1" applyProtection="1">
      <alignment/>
      <protection hidden="1"/>
    </xf>
    <xf numFmtId="3" fontId="3" fillId="33" borderId="10" xfId="53" applyNumberFormat="1" applyFont="1" applyFill="1" applyBorder="1" applyAlignment="1" applyProtection="1">
      <alignment horizontal="right"/>
      <protection hidden="1"/>
    </xf>
    <xf numFmtId="0" fontId="4" fillId="32" borderId="13" xfId="53" applyNumberFormat="1" applyFont="1" applyFill="1" applyBorder="1" applyAlignment="1" applyProtection="1">
      <alignment horizontal="center" vertical="center"/>
      <protection hidden="1"/>
    </xf>
    <xf numFmtId="0" fontId="4" fillId="32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3" fontId="4" fillId="32" borderId="10" xfId="53" applyNumberFormat="1" applyFont="1" applyFill="1" applyBorder="1" applyAlignment="1" applyProtection="1">
      <alignment horizontal="right" vertical="top"/>
      <protection hidden="1"/>
    </xf>
    <xf numFmtId="0" fontId="3" fillId="33" borderId="15" xfId="53" applyNumberFormat="1" applyFont="1" applyFill="1" applyBorder="1" applyAlignment="1" applyProtection="1">
      <alignment horizontal="left" vertical="top" wrapText="1"/>
      <protection hidden="1"/>
    </xf>
    <xf numFmtId="3" fontId="3" fillId="33" borderId="15" xfId="53" applyNumberFormat="1" applyFont="1" applyFill="1" applyBorder="1" applyAlignment="1" applyProtection="1">
      <alignment horizontal="right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4" xfId="53" applyNumberFormat="1" applyFont="1" applyFill="1" applyBorder="1" applyAlignment="1" applyProtection="1">
      <alignment horizontal="left" vertical="top" wrapText="1"/>
      <protection hidden="1"/>
    </xf>
    <xf numFmtId="0" fontId="51" fillId="0" borderId="0" xfId="0" applyFont="1" applyAlignment="1">
      <alignment vertical="top" wrapText="1"/>
    </xf>
    <xf numFmtId="3" fontId="10" fillId="33" borderId="14" xfId="0" applyNumberFormat="1" applyFont="1" applyFill="1" applyBorder="1" applyAlignment="1">
      <alignment horizontal="right" vertical="top" wrapText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2" borderId="10" xfId="53" applyNumberFormat="1" applyFont="1" applyFill="1" applyBorder="1" applyAlignment="1" applyProtection="1">
      <alignment horizontal="left" vertical="top" wrapText="1"/>
      <protection hidden="1"/>
    </xf>
    <xf numFmtId="0" fontId="4" fillId="32" borderId="10" xfId="53" applyNumberFormat="1" applyFont="1" applyFill="1" applyBorder="1" applyAlignment="1" applyProtection="1">
      <alignment horizontal="center" vertical="top"/>
      <protection hidden="1"/>
    </xf>
    <xf numFmtId="164" fontId="4" fillId="32" borderId="10" xfId="53" applyNumberFormat="1" applyFont="1" applyFill="1" applyBorder="1" applyAlignment="1" applyProtection="1">
      <alignment horizontal="center" vertical="top"/>
      <protection hidden="1"/>
    </xf>
    <xf numFmtId="0" fontId="5" fillId="32" borderId="10" xfId="53" applyNumberFormat="1" applyFont="1" applyFill="1" applyBorder="1" applyAlignment="1" applyProtection="1">
      <alignment horizontal="center" vertical="top"/>
      <protection hidden="1"/>
    </xf>
    <xf numFmtId="0" fontId="52" fillId="33" borderId="0" xfId="0" applyFont="1" applyFill="1" applyAlignment="1">
      <alignment vertical="top" wrapText="1"/>
    </xf>
    <xf numFmtId="0" fontId="52" fillId="33" borderId="0" xfId="0" applyFont="1" applyFill="1" applyAlignment="1">
      <alignment vertical="top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Fill="1" applyBorder="1" applyAlignment="1">
      <alignment horizontal="right" vertical="top" wrapText="1"/>
    </xf>
    <xf numFmtId="3" fontId="4" fillId="0" borderId="10" xfId="53" applyNumberFormat="1" applyFont="1" applyFill="1" applyBorder="1" applyAlignment="1" applyProtection="1">
      <alignment horizontal="right" vertical="top"/>
      <protection hidden="1"/>
    </xf>
    <xf numFmtId="3" fontId="7" fillId="0" borderId="14" xfId="0" applyNumberFormat="1" applyFont="1" applyFill="1" applyBorder="1" applyAlignment="1">
      <alignment horizontal="right" vertical="top" wrapText="1"/>
    </xf>
    <xf numFmtId="3" fontId="3" fillId="0" borderId="10" xfId="53" applyNumberFormat="1" applyFont="1" applyFill="1" applyBorder="1" applyAlignment="1" applyProtection="1">
      <alignment horizontal="right" vertical="top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3" fontId="10" fillId="0" borderId="10" xfId="0" applyNumberFormat="1" applyFont="1" applyFill="1" applyBorder="1" applyAlignment="1">
      <alignment horizontal="right" vertical="top" wrapText="1"/>
    </xf>
    <xf numFmtId="49" fontId="12" fillId="33" borderId="10" xfId="0" applyNumberFormat="1" applyFont="1" applyFill="1" applyBorder="1" applyAlignment="1">
      <alignment horizontal="center"/>
    </xf>
    <xf numFmtId="49" fontId="7" fillId="33" borderId="10" xfId="0" applyNumberFormat="1" applyFont="1" applyFill="1" applyBorder="1" applyAlignment="1">
      <alignment horizontal="center"/>
    </xf>
    <xf numFmtId="0" fontId="53" fillId="0" borderId="0" xfId="0" applyFont="1" applyAlignment="1">
      <alignment vertical="top" wrapText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3" borderId="10" xfId="53" applyNumberFormat="1" applyFont="1" applyFill="1" applyBorder="1" applyAlignment="1" applyProtection="1">
      <alignment horizontal="center" vertical="center"/>
      <protection hidden="1"/>
    </xf>
    <xf numFmtId="0" fontId="4" fillId="33" borderId="17" xfId="53" applyNumberFormat="1" applyFont="1" applyFill="1" applyBorder="1" applyAlignment="1" applyProtection="1">
      <alignment horizontal="center" vertical="center"/>
      <protection hidden="1"/>
    </xf>
    <xf numFmtId="0" fontId="4" fillId="33" borderId="13" xfId="53" applyNumberFormat="1" applyFont="1" applyFill="1" applyBorder="1" applyAlignment="1" applyProtection="1">
      <alignment horizontal="center" vertical="center"/>
      <protection hidden="1"/>
    </xf>
    <xf numFmtId="0" fontId="4" fillId="33" borderId="12" xfId="53" applyNumberFormat="1" applyFont="1" applyFill="1" applyBorder="1" applyAlignment="1" applyProtection="1">
      <alignment horizontal="center" vertical="center"/>
      <protection hidden="1"/>
    </xf>
    <xf numFmtId="0" fontId="3" fillId="33" borderId="13" xfId="53" applyNumberFormat="1" applyFont="1" applyFill="1" applyBorder="1" applyAlignment="1" applyProtection="1">
      <alignment horizontal="center" vertical="center"/>
      <protection hidden="1"/>
    </xf>
    <xf numFmtId="0" fontId="3" fillId="33" borderId="12" xfId="53" applyNumberFormat="1" applyFont="1" applyFill="1" applyBorder="1" applyAlignment="1" applyProtection="1">
      <alignment horizontal="center" vertical="center"/>
      <protection hidden="1"/>
    </xf>
    <xf numFmtId="0" fontId="5" fillId="33" borderId="15" xfId="53" applyNumberFormat="1" applyFont="1" applyFill="1" applyBorder="1" applyAlignment="1" applyProtection="1">
      <alignment horizontal="center" vertical="center"/>
      <protection hidden="1"/>
    </xf>
    <xf numFmtId="0" fontId="5" fillId="33" borderId="16" xfId="53" applyNumberFormat="1" applyFont="1" applyFill="1" applyBorder="1" applyAlignment="1" applyProtection="1">
      <alignment horizontal="center" vertical="center"/>
      <protection hidden="1"/>
    </xf>
    <xf numFmtId="0" fontId="4" fillId="32" borderId="15" xfId="53" applyNumberFormat="1" applyFont="1" applyFill="1" applyBorder="1" applyAlignment="1" applyProtection="1">
      <alignment horizontal="center" vertical="center"/>
      <protection hidden="1"/>
    </xf>
    <xf numFmtId="0" fontId="4" fillId="32" borderId="16" xfId="53" applyNumberFormat="1" applyFont="1" applyFill="1" applyBorder="1" applyAlignment="1" applyProtection="1">
      <alignment horizontal="center" vertical="center"/>
      <protection hidden="1"/>
    </xf>
    <xf numFmtId="0" fontId="5" fillId="33" borderId="13" xfId="53" applyNumberFormat="1" applyFont="1" applyFill="1" applyBorder="1" applyAlignment="1" applyProtection="1">
      <alignment horizontal="center" vertical="center"/>
      <protection hidden="1"/>
    </xf>
    <xf numFmtId="0" fontId="5" fillId="33" borderId="12" xfId="53" applyNumberFormat="1" applyFont="1" applyFill="1" applyBorder="1" applyAlignment="1" applyProtection="1">
      <alignment horizontal="center" vertical="center"/>
      <protection hidden="1"/>
    </xf>
    <xf numFmtId="0" fontId="4" fillId="33" borderId="0" xfId="53" applyFont="1" applyFill="1" applyAlignment="1" applyProtection="1">
      <alignment horizontal="left" vertical="center"/>
      <protection hidden="1"/>
    </xf>
    <xf numFmtId="0" fontId="4" fillId="33" borderId="0" xfId="53" applyFont="1" applyFill="1" applyAlignment="1" applyProtection="1">
      <alignment horizontal="left" vertical="center" wrapText="1"/>
      <protection hidden="1"/>
    </xf>
    <xf numFmtId="0" fontId="4" fillId="33" borderId="0" xfId="53" applyFont="1" applyFill="1" applyAlignment="1" applyProtection="1">
      <alignment horizontal="right" vertical="center"/>
      <protection hidden="1"/>
    </xf>
    <xf numFmtId="0" fontId="6" fillId="33" borderId="0" xfId="53" applyNumberFormat="1" applyFont="1" applyFill="1" applyAlignment="1" applyProtection="1">
      <alignment horizontal="center" vertical="center" wrapText="1"/>
      <protection hidden="1"/>
    </xf>
    <xf numFmtId="0" fontId="5" fillId="33" borderId="0" xfId="53" applyNumberFormat="1" applyFont="1" applyFill="1" applyBorder="1" applyAlignment="1" applyProtection="1">
      <alignment horizontal="center" vertical="center"/>
      <protection hidden="1"/>
    </xf>
    <xf numFmtId="0" fontId="5" fillId="33" borderId="11" xfId="53" applyNumberFormat="1" applyFont="1" applyFill="1" applyBorder="1" applyAlignment="1" applyProtection="1">
      <alignment horizontal="center" vertical="center"/>
      <protection hidden="1"/>
    </xf>
    <xf numFmtId="0" fontId="13" fillId="33" borderId="0" xfId="53" applyFont="1" applyFill="1" applyAlignment="1" applyProtection="1">
      <alignment horizontal="left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2_&#1088;&#1072;&#1089;&#1093;&#1086;&#1076;&#1099;_2017%20&#1086;&#1090;%2016.08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_к поясн."/>
      <sheetName val="Приложение №4 Табл.№1"/>
    </sheetNames>
    <sheetDataSet>
      <sheetData sheetId="1">
        <row r="300">
          <cell r="H300" t="str">
            <v>13.1.00.00000</v>
          </cell>
          <cell r="I300" t="str">
            <v/>
          </cell>
        </row>
        <row r="301">
          <cell r="G301" t="str">
            <v>Развитие спортивной инфраструктуры, популяризации физической культуры и массового спорта в Первомайском муниципальном районе</v>
          </cell>
          <cell r="H301" t="str">
            <v>13.1.01.00000</v>
          </cell>
        </row>
        <row r="302">
          <cell r="H302" t="str">
            <v>13.1.01.61450</v>
          </cell>
        </row>
        <row r="303">
          <cell r="G303" t="str">
            <v>Предоставление субсидий бюджетным, автономным учреждениям и иным некоммерческим организациям</v>
          </cell>
          <cell r="I303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18" customWidth="1"/>
    <col min="2" max="2" width="0" style="18" hidden="1" customWidth="1"/>
    <col min="3" max="3" width="8.8515625" style="18" customWidth="1"/>
    <col min="4" max="4" width="60.140625" style="18" customWidth="1"/>
    <col min="5" max="5" width="17.7109375" style="18" customWidth="1"/>
    <col min="6" max="6" width="0.13671875" style="18" hidden="1" customWidth="1"/>
    <col min="7" max="16384" width="9.140625" style="18" customWidth="1"/>
  </cols>
  <sheetData>
    <row r="1" spans="1:6" ht="15" customHeight="1">
      <c r="A1" s="16"/>
      <c r="B1" s="16"/>
      <c r="C1" s="16"/>
      <c r="D1" s="192" t="s">
        <v>146</v>
      </c>
      <c r="E1" s="192"/>
      <c r="F1" s="17" t="s">
        <v>147</v>
      </c>
    </row>
    <row r="2" spans="1:6" ht="15" customHeight="1">
      <c r="A2" s="16"/>
      <c r="B2" s="16"/>
      <c r="C2" s="16"/>
      <c r="D2" s="192" t="s">
        <v>148</v>
      </c>
      <c r="E2" s="192"/>
      <c r="F2" s="17"/>
    </row>
    <row r="3" spans="1:6" ht="15" customHeight="1">
      <c r="A3" s="16"/>
      <c r="B3" s="16"/>
      <c r="C3" s="16"/>
      <c r="D3" s="190" t="s">
        <v>149</v>
      </c>
      <c r="E3" s="190"/>
      <c r="F3" s="17"/>
    </row>
    <row r="4" spans="1:6" ht="15" customHeight="1">
      <c r="A4" s="16"/>
      <c r="B4" s="16"/>
      <c r="C4" s="16"/>
      <c r="D4" s="190" t="s">
        <v>150</v>
      </c>
      <c r="E4" s="190"/>
      <c r="F4" s="17"/>
    </row>
    <row r="5" spans="1:6" ht="15" customHeight="1">
      <c r="A5" s="16"/>
      <c r="B5" s="16"/>
      <c r="C5" s="16"/>
      <c r="D5" s="190" t="s">
        <v>151</v>
      </c>
      <c r="E5" s="190"/>
      <c r="F5" s="17"/>
    </row>
    <row r="6" spans="1:6" ht="15" customHeight="1">
      <c r="A6" s="16"/>
      <c r="B6" s="16"/>
      <c r="C6" s="16"/>
      <c r="D6" s="19"/>
      <c r="E6" s="19"/>
      <c r="F6" s="17"/>
    </row>
    <row r="7" spans="1:6" ht="60" customHeight="1">
      <c r="A7" s="16"/>
      <c r="B7" s="16"/>
      <c r="C7" s="191" t="s">
        <v>152</v>
      </c>
      <c r="D7" s="191"/>
      <c r="E7" s="191"/>
      <c r="F7" s="17"/>
    </row>
    <row r="8" spans="1:6" ht="14.25" customHeight="1">
      <c r="A8" s="17"/>
      <c r="B8" s="17"/>
      <c r="C8" s="17"/>
      <c r="D8" s="17"/>
      <c r="E8" s="17"/>
      <c r="F8" s="17"/>
    </row>
    <row r="9" spans="1:6" ht="30.75" customHeight="1">
      <c r="A9" s="16"/>
      <c r="B9" s="20"/>
      <c r="C9" s="1" t="s">
        <v>153</v>
      </c>
      <c r="D9" s="1" t="s">
        <v>79</v>
      </c>
      <c r="E9" s="1" t="s">
        <v>80</v>
      </c>
      <c r="F9" s="17"/>
    </row>
    <row r="10" spans="1:6" ht="15">
      <c r="A10" s="21"/>
      <c r="B10" s="193">
        <v>100</v>
      </c>
      <c r="C10" s="193"/>
      <c r="D10" s="2" t="s">
        <v>154</v>
      </c>
      <c r="E10" s="22">
        <f>SUM(E11:E18)</f>
        <v>30429071</v>
      </c>
      <c r="F10" s="23"/>
    </row>
    <row r="11" spans="1:6" ht="30.75">
      <c r="A11" s="21"/>
      <c r="B11" s="10">
        <v>100</v>
      </c>
      <c r="C11" s="10">
        <v>102</v>
      </c>
      <c r="D11" s="8" t="s">
        <v>155</v>
      </c>
      <c r="E11" s="11">
        <f>'Приложение 5'!K537</f>
        <v>1556800</v>
      </c>
      <c r="F11" s="23"/>
    </row>
    <row r="12" spans="1:6" ht="46.5">
      <c r="A12" s="21"/>
      <c r="B12" s="10">
        <v>100</v>
      </c>
      <c r="C12" s="10">
        <v>103</v>
      </c>
      <c r="D12" s="8" t="s">
        <v>156</v>
      </c>
      <c r="E12" s="11">
        <f>'Приложение 5'!K539+'Приложение 5'!K541</f>
        <v>25000</v>
      </c>
      <c r="F12" s="23"/>
    </row>
    <row r="13" spans="1:6" ht="51.75" customHeight="1">
      <c r="A13" s="21"/>
      <c r="B13" s="10">
        <v>100</v>
      </c>
      <c r="C13" s="10">
        <v>104</v>
      </c>
      <c r="D13" s="8" t="s">
        <v>157</v>
      </c>
      <c r="E13" s="11">
        <f>'Приложение 5'!K544+'Приложение 5'!K570</f>
        <v>17373542</v>
      </c>
      <c r="F13" s="23"/>
    </row>
    <row r="14" spans="1:6" ht="14.25" customHeight="1" hidden="1">
      <c r="A14" s="21"/>
      <c r="B14" s="10">
        <v>100</v>
      </c>
      <c r="C14" s="10">
        <v>105</v>
      </c>
      <c r="D14" s="8" t="s">
        <v>158</v>
      </c>
      <c r="E14" s="11"/>
      <c r="F14" s="23"/>
    </row>
    <row r="15" spans="1:6" ht="46.5">
      <c r="A15" s="21"/>
      <c r="B15" s="10">
        <v>100</v>
      </c>
      <c r="C15" s="10">
        <v>106</v>
      </c>
      <c r="D15" s="8" t="s">
        <v>159</v>
      </c>
      <c r="E15" s="11">
        <f>'Приложение 5'!K548+'Приложение 5'!K550+'Приложение 5'!K553</f>
        <v>8635710</v>
      </c>
      <c r="F15" s="23"/>
    </row>
    <row r="16" spans="1:6" ht="15" hidden="1">
      <c r="A16" s="21"/>
      <c r="B16" s="10">
        <v>100</v>
      </c>
      <c r="C16" s="10">
        <v>107</v>
      </c>
      <c r="D16" s="8" t="s">
        <v>160</v>
      </c>
      <c r="E16" s="11"/>
      <c r="F16" s="23"/>
    </row>
    <row r="17" spans="1:6" ht="15">
      <c r="A17" s="21"/>
      <c r="B17" s="10">
        <v>100</v>
      </c>
      <c r="C17" s="10">
        <v>111</v>
      </c>
      <c r="D17" s="8" t="s">
        <v>161</v>
      </c>
      <c r="E17" s="11">
        <f>'Приложение 5'!K565</f>
        <v>200000</v>
      </c>
      <c r="F17" s="23"/>
    </row>
    <row r="18" spans="1:6" ht="15">
      <c r="A18" s="21"/>
      <c r="B18" s="10">
        <v>100</v>
      </c>
      <c r="C18" s="10">
        <v>113</v>
      </c>
      <c r="D18" s="8" t="s">
        <v>162</v>
      </c>
      <c r="E18" s="11">
        <f>'Приложение 5'!K419+'Приложение 5'!K427+'Приложение 5'!K433+'Приложение 5'!K573+'Приложение 5'!K525</f>
        <v>2638019</v>
      </c>
      <c r="F18" s="23"/>
    </row>
    <row r="19" spans="1:6" ht="15">
      <c r="A19" s="21"/>
      <c r="B19" s="193">
        <v>200</v>
      </c>
      <c r="C19" s="193"/>
      <c r="D19" s="2" t="s">
        <v>163</v>
      </c>
      <c r="E19" s="22" t="e">
        <f>SUM(E20:E21)</f>
        <v>#REF!</v>
      </c>
      <c r="F19" s="23"/>
    </row>
    <row r="20" spans="1:6" ht="15">
      <c r="A20" s="21"/>
      <c r="B20" s="10">
        <v>200</v>
      </c>
      <c r="C20" s="10">
        <v>203</v>
      </c>
      <c r="D20" s="8" t="s">
        <v>164</v>
      </c>
      <c r="E20" s="11" t="e">
        <f>'Приложение 5'!#REF!</f>
        <v>#REF!</v>
      </c>
      <c r="F20" s="23"/>
    </row>
    <row r="21" spans="1:6" ht="15" hidden="1">
      <c r="A21" s="21"/>
      <c r="B21" s="10">
        <v>200</v>
      </c>
      <c r="C21" s="10">
        <v>204</v>
      </c>
      <c r="D21" s="8" t="s">
        <v>165</v>
      </c>
      <c r="E21" s="11"/>
      <c r="F21" s="23"/>
    </row>
    <row r="22" spans="1:6" ht="30">
      <c r="A22" s="21"/>
      <c r="B22" s="193">
        <v>300</v>
      </c>
      <c r="C22" s="193"/>
      <c r="D22" s="2" t="s">
        <v>166</v>
      </c>
      <c r="E22" s="22" t="e">
        <f>SUM(E23:E26)</f>
        <v>#REF!</v>
      </c>
      <c r="F22" s="23"/>
    </row>
    <row r="23" spans="1:6" ht="15">
      <c r="A23" s="21"/>
      <c r="B23" s="10">
        <v>300</v>
      </c>
      <c r="C23" s="10">
        <v>304</v>
      </c>
      <c r="D23" s="8" t="s">
        <v>167</v>
      </c>
      <c r="E23" s="11" t="e">
        <f>'Приложение 5'!#REF!</f>
        <v>#REF!</v>
      </c>
      <c r="F23" s="23"/>
    </row>
    <row r="24" spans="1:6" ht="35.25" customHeight="1">
      <c r="A24" s="21"/>
      <c r="B24" s="10">
        <v>300</v>
      </c>
      <c r="C24" s="10">
        <v>309</v>
      </c>
      <c r="D24" s="8" t="s">
        <v>168</v>
      </c>
      <c r="E24" s="11" t="e">
        <f>'Приложение 5'!K266+'Приложение 5'!#REF!</f>
        <v>#REF!</v>
      </c>
      <c r="F24" s="23"/>
    </row>
    <row r="25" spans="1:6" ht="15" hidden="1">
      <c r="A25" s="21"/>
      <c r="B25" s="10">
        <v>300</v>
      </c>
      <c r="C25" s="10">
        <v>310</v>
      </c>
      <c r="D25" s="8" t="s">
        <v>169</v>
      </c>
      <c r="E25" s="11"/>
      <c r="F25" s="23"/>
    </row>
    <row r="26" spans="1:6" ht="30.75" hidden="1">
      <c r="A26" s="21"/>
      <c r="B26" s="10">
        <v>300</v>
      </c>
      <c r="C26" s="10">
        <v>314</v>
      </c>
      <c r="D26" s="8" t="s">
        <v>170</v>
      </c>
      <c r="E26" s="11"/>
      <c r="F26" s="23"/>
    </row>
    <row r="27" spans="1:6" ht="15">
      <c r="A27" s="21"/>
      <c r="B27" s="193">
        <v>400</v>
      </c>
      <c r="C27" s="193"/>
      <c r="D27" s="2" t="s">
        <v>171</v>
      </c>
      <c r="E27" s="22" t="e">
        <f>SUM(E28:E37)</f>
        <v>#REF!</v>
      </c>
      <c r="F27" s="23"/>
    </row>
    <row r="28" spans="1:6" ht="15" hidden="1">
      <c r="A28" s="21"/>
      <c r="B28" s="10">
        <v>400</v>
      </c>
      <c r="C28" s="10">
        <v>401</v>
      </c>
      <c r="D28" s="8" t="s">
        <v>172</v>
      </c>
      <c r="E28" s="11"/>
      <c r="F28" s="23"/>
    </row>
    <row r="29" spans="1:6" ht="15" hidden="1">
      <c r="A29" s="21"/>
      <c r="B29" s="10">
        <v>400</v>
      </c>
      <c r="C29" s="10">
        <v>402</v>
      </c>
      <c r="D29" s="8" t="s">
        <v>173</v>
      </c>
      <c r="E29" s="11"/>
      <c r="F29" s="23"/>
    </row>
    <row r="30" spans="1:6" ht="15" hidden="1">
      <c r="A30" s="21"/>
      <c r="B30" s="10">
        <v>400</v>
      </c>
      <c r="C30" s="10">
        <v>404</v>
      </c>
      <c r="D30" s="8" t="s">
        <v>174</v>
      </c>
      <c r="E30" s="11"/>
      <c r="F30" s="23"/>
    </row>
    <row r="31" spans="1:6" ht="15">
      <c r="A31" s="21"/>
      <c r="B31" s="10">
        <v>400</v>
      </c>
      <c r="C31" s="10">
        <v>405</v>
      </c>
      <c r="D31" s="8" t="s">
        <v>175</v>
      </c>
      <c r="E31" s="11">
        <f>'Приложение 5'!K489</f>
        <v>55010</v>
      </c>
      <c r="F31" s="23"/>
    </row>
    <row r="32" spans="1:6" ht="15" hidden="1">
      <c r="A32" s="21"/>
      <c r="B32" s="10">
        <v>400</v>
      </c>
      <c r="C32" s="10">
        <v>406</v>
      </c>
      <c r="D32" s="8" t="s">
        <v>176</v>
      </c>
      <c r="E32" s="11"/>
      <c r="F32" s="23"/>
    </row>
    <row r="33" spans="1:6" ht="15" hidden="1">
      <c r="A33" s="21"/>
      <c r="B33" s="10">
        <v>400</v>
      </c>
      <c r="C33" s="10">
        <v>407</v>
      </c>
      <c r="D33" s="8" t="s">
        <v>177</v>
      </c>
      <c r="E33" s="11"/>
      <c r="F33" s="23"/>
    </row>
    <row r="34" spans="1:6" ht="15">
      <c r="A34" s="21"/>
      <c r="B34" s="10">
        <v>400</v>
      </c>
      <c r="C34" s="10">
        <v>408</v>
      </c>
      <c r="D34" s="8" t="s">
        <v>178</v>
      </c>
      <c r="E34" s="11">
        <f>'Приложение 5'!K477</f>
        <v>0</v>
      </c>
      <c r="F34" s="23"/>
    </row>
    <row r="35" spans="1:6" ht="15">
      <c r="A35" s="21"/>
      <c r="B35" s="10">
        <v>400</v>
      </c>
      <c r="C35" s="10">
        <v>409</v>
      </c>
      <c r="D35" s="8" t="s">
        <v>179</v>
      </c>
      <c r="E35" s="11">
        <f>'Приложение 5'!K467</f>
        <v>21976069</v>
      </c>
      <c r="F35" s="23"/>
    </row>
    <row r="36" spans="1:6" ht="15" hidden="1">
      <c r="A36" s="21"/>
      <c r="B36" s="10">
        <v>400</v>
      </c>
      <c r="C36" s="10">
        <v>410</v>
      </c>
      <c r="D36" s="8" t="s">
        <v>180</v>
      </c>
      <c r="E36" s="11"/>
      <c r="F36" s="23"/>
    </row>
    <row r="37" spans="1:6" ht="15">
      <c r="A37" s="21"/>
      <c r="B37" s="10">
        <v>400</v>
      </c>
      <c r="C37" s="10">
        <v>412</v>
      </c>
      <c r="D37" s="8" t="s">
        <v>181</v>
      </c>
      <c r="E37" s="11" t="e">
        <f>'Приложение 5'!#REF!+'Приложение 5'!K324+'Приложение 5'!K386+'Приложение 5'!K395</f>
        <v>#REF!</v>
      </c>
      <c r="F37" s="23"/>
    </row>
    <row r="38" spans="1:6" ht="15">
      <c r="A38" s="21"/>
      <c r="B38" s="193">
        <v>500</v>
      </c>
      <c r="C38" s="193"/>
      <c r="D38" s="2" t="s">
        <v>182</v>
      </c>
      <c r="E38" s="22" t="e">
        <f>SUM(E39:E41)</f>
        <v>#REF!</v>
      </c>
      <c r="F38" s="23"/>
    </row>
    <row r="39" spans="1:6" ht="15" hidden="1">
      <c r="A39" s="21"/>
      <c r="B39" s="10">
        <v>500</v>
      </c>
      <c r="C39" s="10">
        <v>501</v>
      </c>
      <c r="D39" s="8" t="s">
        <v>183</v>
      </c>
      <c r="E39" s="11"/>
      <c r="F39" s="23"/>
    </row>
    <row r="40" spans="1:6" ht="15">
      <c r="A40" s="21"/>
      <c r="B40" s="10">
        <v>500</v>
      </c>
      <c r="C40" s="10">
        <v>502</v>
      </c>
      <c r="D40" s="8" t="s">
        <v>184</v>
      </c>
      <c r="E40" s="11" t="e">
        <f>'Приложение 5'!#REF!+'Приложение 5'!K365+'Приложение 5'!#REF!+'Приложение 5'!#REF!</f>
        <v>#REF!</v>
      </c>
      <c r="F40" s="23"/>
    </row>
    <row r="41" spans="1:6" ht="30.75" hidden="1">
      <c r="A41" s="21"/>
      <c r="B41" s="10">
        <v>500</v>
      </c>
      <c r="C41" s="10">
        <v>505</v>
      </c>
      <c r="D41" s="8" t="s">
        <v>185</v>
      </c>
      <c r="E41" s="11"/>
      <c r="F41" s="23"/>
    </row>
    <row r="42" spans="1:6" ht="15" hidden="1">
      <c r="A42" s="21"/>
      <c r="B42" s="193">
        <v>600</v>
      </c>
      <c r="C42" s="193"/>
      <c r="D42" s="2" t="s">
        <v>186</v>
      </c>
      <c r="E42" s="22"/>
      <c r="F42" s="23"/>
    </row>
    <row r="43" spans="1:6" ht="30.75" hidden="1">
      <c r="A43" s="21"/>
      <c r="B43" s="10">
        <v>600</v>
      </c>
      <c r="C43" s="10">
        <v>603</v>
      </c>
      <c r="D43" s="8" t="s">
        <v>187</v>
      </c>
      <c r="E43" s="11"/>
      <c r="F43" s="23"/>
    </row>
    <row r="44" spans="1:6" ht="15" hidden="1">
      <c r="A44" s="21"/>
      <c r="B44" s="10">
        <v>600</v>
      </c>
      <c r="C44" s="10">
        <v>605</v>
      </c>
      <c r="D44" s="8" t="s">
        <v>188</v>
      </c>
      <c r="E44" s="11"/>
      <c r="F44" s="23"/>
    </row>
    <row r="45" spans="1:6" ht="15">
      <c r="A45" s="21"/>
      <c r="B45" s="193">
        <v>700</v>
      </c>
      <c r="C45" s="193"/>
      <c r="D45" s="2" t="s">
        <v>189</v>
      </c>
      <c r="E45" s="22" t="e">
        <f>SUM(E46:E51)</f>
        <v>#REF!</v>
      </c>
      <c r="F45" s="23"/>
    </row>
    <row r="46" spans="1:6" ht="15">
      <c r="A46" s="21"/>
      <c r="B46" s="10">
        <v>700</v>
      </c>
      <c r="C46" s="10">
        <v>701</v>
      </c>
      <c r="D46" s="8" t="s">
        <v>190</v>
      </c>
      <c r="E46" s="11" t="e">
        <f>'Приложение 5'!K22+'Приложение 5'!#REF!+'Приложение 5'!#REF!+'Приложение 5'!#REF!+'Приложение 5'!K48+'Приложение 5'!K68</f>
        <v>#REF!</v>
      </c>
      <c r="F46" s="23"/>
    </row>
    <row r="47" spans="1:6" ht="15">
      <c r="A47" s="21"/>
      <c r="B47" s="10">
        <v>700</v>
      </c>
      <c r="C47" s="10">
        <v>702</v>
      </c>
      <c r="D47" s="8" t="s">
        <v>191</v>
      </c>
      <c r="E47" s="11" t="e">
        <f>'Приложение 5'!K25+'Приложение 5'!K29+'Приложение 5'!K38+'Приложение 5'!L41+'Приложение 5'!#REF!+'Приложение 5'!#REF!+'Приложение 5'!K60+'Приложение 5'!L61+'Приложение 5'!K46+'Приложение 5'!K66+'Приложение 5'!K300</f>
        <v>#REF!</v>
      </c>
      <c r="F47" s="23"/>
    </row>
    <row r="48" spans="1:6" ht="15" hidden="1">
      <c r="A48" s="21"/>
      <c r="B48" s="10">
        <v>700</v>
      </c>
      <c r="C48" s="10">
        <v>704</v>
      </c>
      <c r="D48" s="8" t="s">
        <v>192</v>
      </c>
      <c r="E48" s="11"/>
      <c r="F48" s="23"/>
    </row>
    <row r="49" spans="1:6" ht="30.75" hidden="1">
      <c r="A49" s="21"/>
      <c r="B49" s="10">
        <v>700</v>
      </c>
      <c r="C49" s="10">
        <v>705</v>
      </c>
      <c r="D49" s="8" t="s">
        <v>193</v>
      </c>
      <c r="E49" s="11"/>
      <c r="F49" s="23"/>
    </row>
    <row r="50" spans="1:6" ht="15">
      <c r="A50" s="21"/>
      <c r="B50" s="10">
        <v>700</v>
      </c>
      <c r="C50" s="10">
        <v>707</v>
      </c>
      <c r="D50" s="8" t="s">
        <v>194</v>
      </c>
      <c r="E50" s="11" t="e">
        <f>'Приложение 5'!#REF!+'Приложение 5'!#REF!+'Приложение 5'!#REF!+'Приложение 5'!#REF!+'Приложение 5'!K302+'Приложение 5'!K317+'Приложение 5'!K329+'Приложение 5'!#REF!+'Приложение 5'!K334+'Приложение 5'!#REF!</f>
        <v>#REF!</v>
      </c>
      <c r="F50" s="23"/>
    </row>
    <row r="51" spans="1:6" ht="15">
      <c r="A51" s="21"/>
      <c r="B51" s="10">
        <v>700</v>
      </c>
      <c r="C51" s="10">
        <v>709</v>
      </c>
      <c r="D51" s="8" t="s">
        <v>195</v>
      </c>
      <c r="E51" s="11">
        <f>'Приложение 5'!K33+'Приложение 5'!K257+'Приложение 5'!K557+'Приложение 5'!K567</f>
        <v>10343453</v>
      </c>
      <c r="F51" s="23"/>
    </row>
    <row r="52" spans="1:6" ht="15">
      <c r="A52" s="21"/>
      <c r="B52" s="193">
        <v>800</v>
      </c>
      <c r="C52" s="193"/>
      <c r="D52" s="2" t="s">
        <v>196</v>
      </c>
      <c r="E52" s="22" t="e">
        <f>SUM(E53:E54)</f>
        <v>#REF!</v>
      </c>
      <c r="F52" s="23"/>
    </row>
    <row r="53" spans="1:6" ht="15">
      <c r="A53" s="21"/>
      <c r="B53" s="10">
        <v>800</v>
      </c>
      <c r="C53" s="10">
        <v>801</v>
      </c>
      <c r="D53" s="8" t="s">
        <v>197</v>
      </c>
      <c r="E53" s="11" t="e">
        <f>'Приложение 5'!#REF!+'Приложение 5'!K182+'Приложение 5'!K172+'Приложение 5'!#REF!+'Приложение 5'!K304+'Приложение 5'!#REF!+'Приложение 5'!K308+'Приложение 5'!K314+'Приложение 5'!#REF!</f>
        <v>#REF!</v>
      </c>
      <c r="F53" s="23"/>
    </row>
    <row r="54" spans="1:6" ht="15">
      <c r="A54" s="21"/>
      <c r="B54" s="10">
        <v>800</v>
      </c>
      <c r="C54" s="10">
        <v>804</v>
      </c>
      <c r="D54" s="8" t="s">
        <v>198</v>
      </c>
      <c r="E54" s="11">
        <f>'Приложение 5'!K310+'Приложение 5'!K561</f>
        <v>3336525</v>
      </c>
      <c r="F54" s="23"/>
    </row>
    <row r="55" spans="1:6" ht="15" hidden="1">
      <c r="A55" s="21"/>
      <c r="B55" s="193">
        <v>900</v>
      </c>
      <c r="C55" s="193"/>
      <c r="D55" s="2" t="s">
        <v>199</v>
      </c>
      <c r="E55" s="22"/>
      <c r="F55" s="23"/>
    </row>
    <row r="56" spans="1:6" ht="15" hidden="1">
      <c r="A56" s="21"/>
      <c r="B56" s="10">
        <v>900</v>
      </c>
      <c r="C56" s="10">
        <v>901</v>
      </c>
      <c r="D56" s="8" t="s">
        <v>200</v>
      </c>
      <c r="E56" s="11"/>
      <c r="F56" s="23"/>
    </row>
    <row r="57" spans="1:6" ht="15" hidden="1">
      <c r="A57" s="21"/>
      <c r="B57" s="10">
        <v>900</v>
      </c>
      <c r="C57" s="10">
        <v>902</v>
      </c>
      <c r="D57" s="8" t="s">
        <v>201</v>
      </c>
      <c r="E57" s="11"/>
      <c r="F57" s="23"/>
    </row>
    <row r="58" spans="1:6" ht="15" hidden="1">
      <c r="A58" s="21"/>
      <c r="B58" s="10">
        <v>900</v>
      </c>
      <c r="C58" s="10">
        <v>903</v>
      </c>
      <c r="D58" s="8" t="s">
        <v>202</v>
      </c>
      <c r="E58" s="11"/>
      <c r="F58" s="23"/>
    </row>
    <row r="59" spans="1:6" ht="15" hidden="1">
      <c r="A59" s="21"/>
      <c r="B59" s="10">
        <v>900</v>
      </c>
      <c r="C59" s="10">
        <v>904</v>
      </c>
      <c r="D59" s="8" t="s">
        <v>203</v>
      </c>
      <c r="E59" s="11"/>
      <c r="F59" s="23"/>
    </row>
    <row r="60" spans="1:6" ht="15" hidden="1">
      <c r="A60" s="21"/>
      <c r="B60" s="10">
        <v>900</v>
      </c>
      <c r="C60" s="10">
        <v>905</v>
      </c>
      <c r="D60" s="8" t="s">
        <v>204</v>
      </c>
      <c r="E60" s="11"/>
      <c r="F60" s="23"/>
    </row>
    <row r="61" spans="1:6" ht="30.75" hidden="1">
      <c r="A61" s="21"/>
      <c r="B61" s="10">
        <v>900</v>
      </c>
      <c r="C61" s="10">
        <v>906</v>
      </c>
      <c r="D61" s="8" t="s">
        <v>205</v>
      </c>
      <c r="E61" s="11"/>
      <c r="F61" s="23"/>
    </row>
    <row r="62" spans="1:6" ht="15" hidden="1">
      <c r="A62" s="21"/>
      <c r="B62" s="10">
        <v>900</v>
      </c>
      <c r="C62" s="10">
        <v>909</v>
      </c>
      <c r="D62" s="8" t="s">
        <v>206</v>
      </c>
      <c r="E62" s="11"/>
      <c r="F62" s="23"/>
    </row>
    <row r="63" spans="1:6" ht="15">
      <c r="A63" s="21"/>
      <c r="B63" s="193">
        <v>1000</v>
      </c>
      <c r="C63" s="193"/>
      <c r="D63" s="2" t="s">
        <v>207</v>
      </c>
      <c r="E63" s="22" t="e">
        <f>SUM(E64:E68)</f>
        <v>#REF!</v>
      </c>
      <c r="F63" s="23"/>
    </row>
    <row r="64" spans="1:6" ht="15">
      <c r="A64" s="21"/>
      <c r="B64" s="10">
        <v>1000</v>
      </c>
      <c r="C64" s="10">
        <v>1001</v>
      </c>
      <c r="D64" s="8" t="s">
        <v>208</v>
      </c>
      <c r="E64" s="11">
        <f>'Приложение 5'!K109</f>
        <v>1195000</v>
      </c>
      <c r="F64" s="23"/>
    </row>
    <row r="65" spans="1:6" ht="15">
      <c r="A65" s="21"/>
      <c r="B65" s="10">
        <v>1000</v>
      </c>
      <c r="C65" s="10">
        <v>1002</v>
      </c>
      <c r="D65" s="8" t="s">
        <v>209</v>
      </c>
      <c r="E65" s="11" t="e">
        <f>'Приложение 5'!#REF!</f>
        <v>#REF!</v>
      </c>
      <c r="F65" s="23"/>
    </row>
    <row r="66" spans="1:6" ht="15">
      <c r="A66" s="21"/>
      <c r="B66" s="10">
        <v>1000</v>
      </c>
      <c r="C66" s="10">
        <v>1003</v>
      </c>
      <c r="D66" s="8" t="s">
        <v>210</v>
      </c>
      <c r="E66" s="11" t="e">
        <f>'Приложение 5'!#REF!+'Приложение 5'!#REF!+'Приложение 5'!K111+'Приложение 5'!K113+'Приложение 5'!K116+'Приложение 5'!K122+'Приложение 5'!K125+'Приложение 5'!K128+'Приложение 5'!K168+'Приложение 5'!K132+'Приложение 5'!#REF!+'Приложение 5'!K170+'Приложение 5'!#REF!+'Приложение 5'!K480</f>
        <v>#REF!</v>
      </c>
      <c r="F66" s="23"/>
    </row>
    <row r="67" spans="1:6" ht="15">
      <c r="A67" s="21"/>
      <c r="B67" s="10">
        <v>1000</v>
      </c>
      <c r="C67" s="10">
        <v>1004</v>
      </c>
      <c r="D67" s="8" t="s">
        <v>211</v>
      </c>
      <c r="E67" s="11" t="e">
        <f>'Приложение 5'!K18+'Приложение 5'!K55+'Приложение 5'!K57+'Приложение 5'!K62+'Приложение 5'!#REF!+'Приложение 5'!#REF!+'Приложение 5'!#REF!+'Приложение 5'!K119+'Приложение 5'!#REF!+'Приложение 5'!#REF!+'Приложение 5'!K244+'Приложение 5'!K482</f>
        <v>#REF!</v>
      </c>
      <c r="F67" s="23"/>
    </row>
    <row r="68" spans="1:6" ht="15">
      <c r="A68" s="21"/>
      <c r="B68" s="10">
        <v>1000</v>
      </c>
      <c r="C68" s="10">
        <v>1006</v>
      </c>
      <c r="D68" s="8" t="s">
        <v>212</v>
      </c>
      <c r="E68" s="11">
        <f>'Приложение 5'!K163+'Приложение 5'!K176+'Приложение 5'!K576</f>
        <v>7254292</v>
      </c>
      <c r="F68" s="23"/>
    </row>
    <row r="69" spans="1:6" ht="15">
      <c r="A69" s="21"/>
      <c r="B69" s="193">
        <v>1100</v>
      </c>
      <c r="C69" s="193"/>
      <c r="D69" s="2" t="s">
        <v>213</v>
      </c>
      <c r="E69" s="22" t="e">
        <f>SUM(E70:E72)</f>
        <v>#REF!</v>
      </c>
      <c r="F69" s="23"/>
    </row>
    <row r="70" spans="1:6" ht="15">
      <c r="A70" s="21"/>
      <c r="B70" s="10">
        <v>1100</v>
      </c>
      <c r="C70" s="10">
        <v>1102</v>
      </c>
      <c r="D70" s="8" t="s">
        <v>214</v>
      </c>
      <c r="E70" s="11" t="e">
        <f>'Приложение 5'!#REF!</f>
        <v>#REF!</v>
      </c>
      <c r="F70" s="23"/>
    </row>
    <row r="71" spans="1:6" ht="15" hidden="1">
      <c r="A71" s="21"/>
      <c r="B71" s="10">
        <v>1100</v>
      </c>
      <c r="C71" s="10">
        <v>1103</v>
      </c>
      <c r="D71" s="8" t="s">
        <v>215</v>
      </c>
      <c r="E71" s="11"/>
      <c r="F71" s="23"/>
    </row>
    <row r="72" spans="1:6" ht="15" hidden="1">
      <c r="A72" s="21"/>
      <c r="B72" s="10">
        <v>1100</v>
      </c>
      <c r="C72" s="10">
        <v>1105</v>
      </c>
      <c r="D72" s="8" t="s">
        <v>216</v>
      </c>
      <c r="E72" s="11"/>
      <c r="F72" s="23"/>
    </row>
    <row r="73" spans="1:6" ht="15">
      <c r="A73" s="21"/>
      <c r="B73" s="193">
        <v>1200</v>
      </c>
      <c r="C73" s="193"/>
      <c r="D73" s="2" t="s">
        <v>217</v>
      </c>
      <c r="E73" s="22" t="e">
        <f>SUM(E74)</f>
        <v>#REF!</v>
      </c>
      <c r="F73" s="23"/>
    </row>
    <row r="74" spans="1:6" ht="15">
      <c r="A74" s="21"/>
      <c r="B74" s="10">
        <v>1200</v>
      </c>
      <c r="C74" s="10">
        <v>1202</v>
      </c>
      <c r="D74" s="8" t="s">
        <v>218</v>
      </c>
      <c r="E74" s="11" t="e">
        <f>'Приложение 5'!K457+'Приложение 5'!#REF!</f>
        <v>#REF!</v>
      </c>
      <c r="F74" s="23"/>
    </row>
    <row r="75" spans="1:6" ht="15">
      <c r="A75" s="21"/>
      <c r="B75" s="193">
        <v>1300</v>
      </c>
      <c r="C75" s="193"/>
      <c r="D75" s="2" t="s">
        <v>219</v>
      </c>
      <c r="E75" s="22">
        <f>E76</f>
        <v>10000</v>
      </c>
      <c r="F75" s="23"/>
    </row>
    <row r="76" spans="1:6" ht="30.75">
      <c r="A76" s="21"/>
      <c r="B76" s="10">
        <v>1300</v>
      </c>
      <c r="C76" s="10">
        <v>1301</v>
      </c>
      <c r="D76" s="8" t="s">
        <v>220</v>
      </c>
      <c r="E76" s="11">
        <f>'Приложение 5'!K522</f>
        <v>10000</v>
      </c>
      <c r="F76" s="23"/>
    </row>
    <row r="77" spans="1:6" ht="45">
      <c r="A77" s="21"/>
      <c r="B77" s="193">
        <v>1400</v>
      </c>
      <c r="C77" s="193"/>
      <c r="D77" s="2" t="s">
        <v>221</v>
      </c>
      <c r="E77" s="22" t="e">
        <f>SUM(E78:E80)</f>
        <v>#REF!</v>
      </c>
      <c r="F77" s="23"/>
    </row>
    <row r="78" spans="1:6" ht="46.5">
      <c r="A78" s="21"/>
      <c r="B78" s="10">
        <v>1400</v>
      </c>
      <c r="C78" s="10">
        <v>1401</v>
      </c>
      <c r="D78" s="8" t="s">
        <v>222</v>
      </c>
      <c r="E78" s="11" t="e">
        <f>'Приложение 5'!K519+'Приложение 5'!#REF!</f>
        <v>#REF!</v>
      </c>
      <c r="F78" s="23"/>
    </row>
    <row r="79" spans="1:6" ht="15" hidden="1">
      <c r="A79" s="21"/>
      <c r="B79" s="10">
        <v>1400</v>
      </c>
      <c r="C79" s="10">
        <v>1402</v>
      </c>
      <c r="D79" s="8" t="s">
        <v>223</v>
      </c>
      <c r="E79" s="11"/>
      <c r="F79" s="23"/>
    </row>
    <row r="80" spans="1:6" ht="15" hidden="1">
      <c r="A80" s="21"/>
      <c r="B80" s="10">
        <v>1400</v>
      </c>
      <c r="C80" s="10">
        <v>1403</v>
      </c>
      <c r="D80" s="8" t="s">
        <v>224</v>
      </c>
      <c r="E80" s="11"/>
      <c r="F80" s="23"/>
    </row>
    <row r="81" spans="1:6" ht="409.5" customHeight="1" hidden="1">
      <c r="A81" s="16"/>
      <c r="B81" s="3"/>
      <c r="C81" s="3"/>
      <c r="D81" s="8" t="s">
        <v>239</v>
      </c>
      <c r="E81" s="12"/>
      <c r="F81" s="17"/>
    </row>
    <row r="82" spans="1:6" ht="15" customHeight="1">
      <c r="A82" s="16"/>
      <c r="B82" s="20"/>
      <c r="C82" s="194" t="s">
        <v>81</v>
      </c>
      <c r="D82" s="194"/>
      <c r="E82" s="22" t="e">
        <f>E10+E19+E22+E27+E38+E45+E52+E63+E69+E73+E75+E77</f>
        <v>#REF!</v>
      </c>
      <c r="F82" s="17"/>
    </row>
  </sheetData>
  <sheetProtection/>
  <mergeCells count="21">
    <mergeCell ref="C82:D82"/>
    <mergeCell ref="B69:C69"/>
    <mergeCell ref="B73:C73"/>
    <mergeCell ref="B75:C75"/>
    <mergeCell ref="B77:C77"/>
    <mergeCell ref="B63:C63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D5:E5"/>
    <mergeCell ref="C7:E7"/>
    <mergeCell ref="D1:E1"/>
    <mergeCell ref="D2:E2"/>
    <mergeCell ref="D3:E3"/>
    <mergeCell ref="D4:E4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F622"/>
  <sheetViews>
    <sheetView showGridLines="0" tabSelected="1" view="pageBreakPreview" zoomScaleSheetLayoutView="100" zoomScalePageLayoutView="0" workbookViewId="0" topLeftCell="A1">
      <selection activeCell="G7" sqref="G7:K7"/>
    </sheetView>
  </sheetViews>
  <sheetFormatPr defaultColWidth="8.8515625" defaultRowHeight="15"/>
  <cols>
    <col min="1" max="1" width="0.2890625" style="6" customWidth="1"/>
    <col min="2" max="6" width="0" style="6" hidden="1" customWidth="1"/>
    <col min="7" max="7" width="56.57421875" style="6" customWidth="1"/>
    <col min="8" max="8" width="15.7109375" style="6" customWidth="1"/>
    <col min="9" max="9" width="10.57421875" style="6" customWidth="1"/>
    <col min="10" max="10" width="13.8515625" style="6" customWidth="1"/>
    <col min="11" max="11" width="15.57421875" style="6" customWidth="1"/>
    <col min="12" max="238" width="9.140625" style="6" customWidth="1"/>
    <col min="239" max="16384" width="8.8515625" style="6" customWidth="1"/>
  </cols>
  <sheetData>
    <row r="1" spans="1:11" ht="24" customHeight="1">
      <c r="A1" s="5"/>
      <c r="B1" s="56"/>
      <c r="C1" s="56"/>
      <c r="D1" s="56"/>
      <c r="E1" s="56"/>
      <c r="F1" s="56"/>
      <c r="G1" s="56"/>
      <c r="H1" s="209" t="s">
        <v>735</v>
      </c>
      <c r="I1" s="209"/>
      <c r="J1" s="209"/>
      <c r="K1" s="209"/>
    </row>
    <row r="2" spans="1:11" ht="26.25" customHeight="1">
      <c r="A2" s="5"/>
      <c r="B2" s="56"/>
      <c r="C2" s="56"/>
      <c r="D2" s="56"/>
      <c r="E2" s="56"/>
      <c r="F2" s="56"/>
      <c r="G2" s="56"/>
      <c r="H2" s="210" t="s">
        <v>741</v>
      </c>
      <c r="I2" s="210"/>
      <c r="J2" s="210"/>
      <c r="K2" s="210"/>
    </row>
    <row r="3" spans="1:11" ht="0" customHeight="1" hidden="1">
      <c r="A3" s="5"/>
      <c r="B3" s="56"/>
      <c r="C3" s="56"/>
      <c r="D3" s="56"/>
      <c r="E3" s="56"/>
      <c r="F3" s="56"/>
      <c r="G3" s="56"/>
      <c r="H3" s="211"/>
      <c r="I3" s="211"/>
      <c r="J3" s="211"/>
      <c r="K3" s="211"/>
    </row>
    <row r="4" spans="1:11" ht="14.25" customHeight="1" hidden="1">
      <c r="A4" s="7"/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9" customHeight="1" hidden="1">
      <c r="A5" s="5"/>
      <c r="B5" s="212" t="s">
        <v>88</v>
      </c>
      <c r="C5" s="212"/>
      <c r="D5" s="212"/>
      <c r="E5" s="212"/>
      <c r="F5" s="212"/>
      <c r="G5" s="212"/>
      <c r="H5" s="212"/>
      <c r="I5" s="212"/>
      <c r="J5" s="212"/>
      <c r="K5" s="212"/>
    </row>
    <row r="6" spans="1:11" ht="40.5" customHeight="1">
      <c r="A6" s="7"/>
      <c r="B6" s="57"/>
      <c r="C6" s="57"/>
      <c r="D6" s="57"/>
      <c r="E6" s="57"/>
      <c r="F6" s="57"/>
      <c r="G6" s="57"/>
      <c r="H6" s="215"/>
      <c r="I6" s="215"/>
      <c r="J6" s="215"/>
      <c r="K6" s="215"/>
    </row>
    <row r="7" spans="1:16" ht="96.75" customHeight="1">
      <c r="A7" s="7"/>
      <c r="B7" s="57"/>
      <c r="C7" s="57"/>
      <c r="D7" s="57"/>
      <c r="E7" s="57"/>
      <c r="F7" s="57"/>
      <c r="G7" s="212" t="s">
        <v>663</v>
      </c>
      <c r="H7" s="212"/>
      <c r="I7" s="212"/>
      <c r="J7" s="212"/>
      <c r="K7" s="212"/>
      <c r="L7" s="9"/>
      <c r="M7" s="9"/>
      <c r="N7" s="9"/>
      <c r="O7" s="9"/>
      <c r="P7" s="9"/>
    </row>
    <row r="8" spans="1:11" ht="6" customHeight="1">
      <c r="A8" s="7"/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1" ht="14.25" customHeight="1" hidden="1">
      <c r="A9" s="7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4.25" customHeight="1" hidden="1">
      <c r="A10" s="7"/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1" spans="1:11" ht="14.25" customHeight="1" hidden="1">
      <c r="A11" s="7"/>
      <c r="B11" s="57"/>
      <c r="C11" s="57"/>
      <c r="D11" s="57"/>
      <c r="E11" s="57"/>
      <c r="F11" s="57"/>
      <c r="G11" s="57"/>
      <c r="H11" s="57"/>
      <c r="I11" s="57"/>
      <c r="J11" s="57"/>
      <c r="K11" s="57"/>
    </row>
    <row r="12" spans="1:11" ht="44.25" customHeight="1">
      <c r="A12" s="5"/>
      <c r="B12" s="58"/>
      <c r="C12" s="58"/>
      <c r="D12" s="58"/>
      <c r="E12" s="59"/>
      <c r="F12" s="59"/>
      <c r="G12" s="60" t="s">
        <v>79</v>
      </c>
      <c r="H12" s="60" t="s">
        <v>78</v>
      </c>
      <c r="I12" s="60" t="s">
        <v>77</v>
      </c>
      <c r="J12" s="60" t="s">
        <v>641</v>
      </c>
      <c r="K12" s="60" t="s">
        <v>664</v>
      </c>
    </row>
    <row r="13" spans="1:11" ht="52.5" customHeight="1">
      <c r="A13" s="4"/>
      <c r="B13" s="201" t="s">
        <v>76</v>
      </c>
      <c r="C13" s="201"/>
      <c r="D13" s="201"/>
      <c r="E13" s="201"/>
      <c r="F13" s="202"/>
      <c r="G13" s="42" t="s">
        <v>665</v>
      </c>
      <c r="H13" s="39" t="s">
        <v>312</v>
      </c>
      <c r="I13" s="61" t="s">
        <v>0</v>
      </c>
      <c r="J13" s="62">
        <f>J14+J75</f>
        <v>238408036</v>
      </c>
      <c r="K13" s="62">
        <f>K14+K75</f>
        <v>188873227</v>
      </c>
    </row>
    <row r="14" spans="1:11" ht="45.75" customHeight="1">
      <c r="A14" s="4"/>
      <c r="B14" s="203" t="s">
        <v>75</v>
      </c>
      <c r="C14" s="203"/>
      <c r="D14" s="203"/>
      <c r="E14" s="203"/>
      <c r="F14" s="204"/>
      <c r="G14" s="63" t="s">
        <v>666</v>
      </c>
      <c r="H14" s="39" t="s">
        <v>313</v>
      </c>
      <c r="I14" s="64" t="s">
        <v>0</v>
      </c>
      <c r="J14" s="62">
        <f>J17+J52+J80</f>
        <v>238408036</v>
      </c>
      <c r="K14" s="62">
        <f>K17+K52+K80</f>
        <v>188873227</v>
      </c>
    </row>
    <row r="15" spans="1:11" ht="0" customHeight="1" hidden="1">
      <c r="A15" s="4"/>
      <c r="B15" s="65"/>
      <c r="C15" s="65"/>
      <c r="D15" s="65"/>
      <c r="E15" s="65"/>
      <c r="F15" s="66"/>
      <c r="G15" s="43" t="s">
        <v>86</v>
      </c>
      <c r="H15" s="67">
        <v>1164031</v>
      </c>
      <c r="I15" s="64"/>
      <c r="J15" s="68"/>
      <c r="K15" s="30"/>
    </row>
    <row r="16" spans="1:11" ht="1.5" customHeight="1" hidden="1">
      <c r="A16" s="4"/>
      <c r="B16" s="65"/>
      <c r="C16" s="65"/>
      <c r="D16" s="65"/>
      <c r="E16" s="65"/>
      <c r="F16" s="66"/>
      <c r="G16" s="32" t="s">
        <v>4</v>
      </c>
      <c r="H16" s="67"/>
      <c r="I16" s="64">
        <v>600</v>
      </c>
      <c r="J16" s="68"/>
      <c r="K16" s="30"/>
    </row>
    <row r="17" spans="1:11" ht="36.75" customHeight="1">
      <c r="A17" s="4"/>
      <c r="B17" s="65"/>
      <c r="C17" s="65"/>
      <c r="D17" s="65"/>
      <c r="E17" s="65"/>
      <c r="F17" s="66"/>
      <c r="G17" s="43" t="s">
        <v>384</v>
      </c>
      <c r="H17" s="44" t="s">
        <v>314</v>
      </c>
      <c r="I17" s="64"/>
      <c r="J17" s="30">
        <f>J22+J25+J29+J33+J42+J44+J46+J48+J50+J31+J20</f>
        <v>191796023</v>
      </c>
      <c r="K17" s="30">
        <f>K22+K25+K29+K33+K42+K44+K46+K48+K50+K31+K20</f>
        <v>143994677</v>
      </c>
    </row>
    <row r="18" spans="1:11" ht="48" customHeight="1" hidden="1">
      <c r="A18" s="4"/>
      <c r="B18" s="65"/>
      <c r="C18" s="65"/>
      <c r="D18" s="65"/>
      <c r="E18" s="65"/>
      <c r="F18" s="66"/>
      <c r="G18" s="32" t="s">
        <v>120</v>
      </c>
      <c r="H18" s="35" t="s">
        <v>225</v>
      </c>
      <c r="I18" s="64"/>
      <c r="J18" s="68"/>
      <c r="K18" s="30">
        <f>K19</f>
        <v>0</v>
      </c>
    </row>
    <row r="19" spans="1:11" ht="34.5" customHeight="1" hidden="1">
      <c r="A19" s="4"/>
      <c r="B19" s="65"/>
      <c r="C19" s="65"/>
      <c r="D19" s="65"/>
      <c r="E19" s="65"/>
      <c r="F19" s="66"/>
      <c r="G19" s="32" t="s">
        <v>4</v>
      </c>
      <c r="H19" s="67"/>
      <c r="I19" s="29">
        <v>300</v>
      </c>
      <c r="J19" s="30"/>
      <c r="K19" s="30"/>
    </row>
    <row r="20" spans="1:11" ht="58.5" customHeight="1">
      <c r="A20" s="4"/>
      <c r="B20" s="188"/>
      <c r="C20" s="188"/>
      <c r="D20" s="188"/>
      <c r="E20" s="188"/>
      <c r="F20" s="189"/>
      <c r="G20" s="32" t="s">
        <v>737</v>
      </c>
      <c r="H20" s="84" t="s">
        <v>736</v>
      </c>
      <c r="I20" s="29"/>
      <c r="J20" s="30">
        <f>J21</f>
        <v>6336882</v>
      </c>
      <c r="K20" s="30">
        <f>K21</f>
        <v>6336882</v>
      </c>
    </row>
    <row r="21" spans="1:11" ht="34.5" customHeight="1">
      <c r="A21" s="4"/>
      <c r="B21" s="188"/>
      <c r="C21" s="188"/>
      <c r="D21" s="188"/>
      <c r="E21" s="188"/>
      <c r="F21" s="189"/>
      <c r="G21" s="32" t="s">
        <v>4</v>
      </c>
      <c r="H21" s="67"/>
      <c r="I21" s="29">
        <v>600</v>
      </c>
      <c r="J21" s="30">
        <v>6336882</v>
      </c>
      <c r="K21" s="30">
        <v>6336882</v>
      </c>
    </row>
    <row r="22" spans="1:11" ht="47.25" customHeight="1">
      <c r="A22" s="4"/>
      <c r="B22" s="65"/>
      <c r="C22" s="65"/>
      <c r="D22" s="65"/>
      <c r="E22" s="65"/>
      <c r="F22" s="66"/>
      <c r="G22" s="69" t="s">
        <v>82</v>
      </c>
      <c r="H22" s="28" t="s">
        <v>315</v>
      </c>
      <c r="I22" s="29"/>
      <c r="J22" s="30">
        <f>J23+J24</f>
        <v>26091000</v>
      </c>
      <c r="K22" s="30">
        <f>K23+K24</f>
        <v>3258513</v>
      </c>
    </row>
    <row r="23" spans="1:11" ht="33" customHeight="1">
      <c r="A23" s="4"/>
      <c r="B23" s="65"/>
      <c r="C23" s="65"/>
      <c r="D23" s="65"/>
      <c r="E23" s="65"/>
      <c r="F23" s="66"/>
      <c r="G23" s="32" t="s">
        <v>4</v>
      </c>
      <c r="H23" s="70"/>
      <c r="I23" s="29">
        <v>600</v>
      </c>
      <c r="J23" s="30">
        <v>26091000</v>
      </c>
      <c r="K23" s="30">
        <v>3258513</v>
      </c>
    </row>
    <row r="24" spans="1:11" ht="21.75" customHeight="1" hidden="1">
      <c r="A24" s="4"/>
      <c r="B24" s="65"/>
      <c r="C24" s="65"/>
      <c r="D24" s="65"/>
      <c r="E24" s="65"/>
      <c r="F24" s="66"/>
      <c r="G24" s="32" t="s">
        <v>1</v>
      </c>
      <c r="H24" s="70"/>
      <c r="I24" s="29">
        <v>800</v>
      </c>
      <c r="J24" s="30"/>
      <c r="K24" s="30">
        <v>0</v>
      </c>
    </row>
    <row r="25" spans="1:11" ht="47.25" customHeight="1">
      <c r="A25" s="4"/>
      <c r="B25" s="65"/>
      <c r="C25" s="65"/>
      <c r="D25" s="65"/>
      <c r="E25" s="65"/>
      <c r="F25" s="66"/>
      <c r="G25" s="69" t="s">
        <v>661</v>
      </c>
      <c r="H25" s="28" t="s">
        <v>316</v>
      </c>
      <c r="I25" s="29"/>
      <c r="J25" s="30">
        <f>J26+J28</f>
        <v>42198045</v>
      </c>
      <c r="K25" s="30">
        <f>K26+K28</f>
        <v>5216216</v>
      </c>
    </row>
    <row r="26" spans="1:11" ht="36" customHeight="1">
      <c r="A26" s="4"/>
      <c r="B26" s="65"/>
      <c r="C26" s="65"/>
      <c r="D26" s="65"/>
      <c r="E26" s="65"/>
      <c r="F26" s="66"/>
      <c r="G26" s="32" t="s">
        <v>4</v>
      </c>
      <c r="H26" s="70"/>
      <c r="I26" s="29">
        <v>600</v>
      </c>
      <c r="J26" s="30">
        <v>42198045</v>
      </c>
      <c r="K26" s="30">
        <v>5216216</v>
      </c>
    </row>
    <row r="27" spans="1:11" ht="20.25" customHeight="1" hidden="1">
      <c r="A27" s="4"/>
      <c r="B27" s="65"/>
      <c r="C27" s="65"/>
      <c r="D27" s="65"/>
      <c r="E27" s="65"/>
      <c r="F27" s="66"/>
      <c r="G27" s="32"/>
      <c r="H27" s="70"/>
      <c r="I27" s="29"/>
      <c r="J27" s="30"/>
      <c r="K27" s="30"/>
    </row>
    <row r="28" spans="1:11" ht="20.25" customHeight="1" hidden="1">
      <c r="A28" s="4"/>
      <c r="B28" s="65"/>
      <c r="C28" s="65"/>
      <c r="D28" s="65"/>
      <c r="E28" s="65"/>
      <c r="F28" s="66"/>
      <c r="G28" s="32" t="s">
        <v>1</v>
      </c>
      <c r="H28" s="70"/>
      <c r="I28" s="29">
        <v>800</v>
      </c>
      <c r="J28" s="30"/>
      <c r="K28" s="30">
        <v>0</v>
      </c>
    </row>
    <row r="29" spans="1:11" ht="46.5">
      <c r="A29" s="4"/>
      <c r="B29" s="65"/>
      <c r="C29" s="65"/>
      <c r="D29" s="65"/>
      <c r="E29" s="65"/>
      <c r="F29" s="66"/>
      <c r="G29" s="69" t="s">
        <v>662</v>
      </c>
      <c r="H29" s="28" t="s">
        <v>317</v>
      </c>
      <c r="I29" s="29"/>
      <c r="J29" s="30">
        <f>J30</f>
        <v>4324295</v>
      </c>
      <c r="K29" s="30">
        <f>K30</f>
        <v>3990495</v>
      </c>
    </row>
    <row r="30" spans="1:11" ht="30" customHeight="1">
      <c r="A30" s="4"/>
      <c r="B30" s="65"/>
      <c r="C30" s="65"/>
      <c r="D30" s="65"/>
      <c r="E30" s="65"/>
      <c r="F30" s="66"/>
      <c r="G30" s="32" t="s">
        <v>4</v>
      </c>
      <c r="H30" s="70"/>
      <c r="I30" s="29">
        <v>600</v>
      </c>
      <c r="J30" s="30">
        <f>5326100+333800-1335605</f>
        <v>4324295</v>
      </c>
      <c r="K30" s="30">
        <v>3990495</v>
      </c>
    </row>
    <row r="31" spans="1:11" ht="36.75" customHeight="1">
      <c r="A31" s="4"/>
      <c r="B31" s="168"/>
      <c r="C31" s="168"/>
      <c r="D31" s="168"/>
      <c r="E31" s="168"/>
      <c r="F31" s="169"/>
      <c r="G31" s="32" t="s">
        <v>644</v>
      </c>
      <c r="H31" s="28" t="s">
        <v>643</v>
      </c>
      <c r="I31" s="29"/>
      <c r="J31" s="30">
        <f>J32</f>
        <v>1335605</v>
      </c>
      <c r="K31" s="30">
        <f>K32</f>
        <v>332400</v>
      </c>
    </row>
    <row r="32" spans="1:11" ht="36.75" customHeight="1">
      <c r="A32" s="4"/>
      <c r="B32" s="168"/>
      <c r="C32" s="168"/>
      <c r="D32" s="168"/>
      <c r="E32" s="168"/>
      <c r="F32" s="169"/>
      <c r="G32" s="32" t="s">
        <v>4</v>
      </c>
      <c r="H32" s="70"/>
      <c r="I32" s="29">
        <v>600</v>
      </c>
      <c r="J32" s="30">
        <v>1335605</v>
      </c>
      <c r="K32" s="30">
        <v>332400</v>
      </c>
    </row>
    <row r="33" spans="1:11" ht="30" customHeight="1">
      <c r="A33" s="4"/>
      <c r="B33" s="65"/>
      <c r="C33" s="65"/>
      <c r="D33" s="65"/>
      <c r="E33" s="65"/>
      <c r="F33" s="66"/>
      <c r="G33" s="69" t="s">
        <v>83</v>
      </c>
      <c r="H33" s="28" t="s">
        <v>318</v>
      </c>
      <c r="I33" s="29"/>
      <c r="J33" s="30">
        <f>J34+J35+J37</f>
        <v>7522700</v>
      </c>
      <c r="K33" s="30">
        <f>K34+K35+K37</f>
        <v>7522700</v>
      </c>
    </row>
    <row r="34" spans="1:11" ht="45.75" customHeight="1">
      <c r="A34" s="4"/>
      <c r="B34" s="65"/>
      <c r="C34" s="65"/>
      <c r="D34" s="65"/>
      <c r="E34" s="65"/>
      <c r="F34" s="66"/>
      <c r="G34" s="32" t="s">
        <v>3</v>
      </c>
      <c r="H34" s="70"/>
      <c r="I34" s="29">
        <v>100</v>
      </c>
      <c r="J34" s="30">
        <v>6368600</v>
      </c>
      <c r="K34" s="30">
        <v>6368600</v>
      </c>
    </row>
    <row r="35" spans="1:11" ht="33" customHeight="1">
      <c r="A35" s="4"/>
      <c r="B35" s="65"/>
      <c r="C35" s="65"/>
      <c r="D35" s="65"/>
      <c r="E35" s="65"/>
      <c r="F35" s="66"/>
      <c r="G35" s="32" t="s">
        <v>2</v>
      </c>
      <c r="H35" s="70"/>
      <c r="I35" s="29">
        <v>200</v>
      </c>
      <c r="J35" s="30">
        <v>1132100</v>
      </c>
      <c r="K35" s="30">
        <v>1132100</v>
      </c>
    </row>
    <row r="36" spans="1:11" ht="0" customHeight="1" hidden="1">
      <c r="A36" s="4"/>
      <c r="B36" s="65"/>
      <c r="C36" s="65"/>
      <c r="D36" s="65"/>
      <c r="E36" s="65"/>
      <c r="F36" s="66"/>
      <c r="G36" s="32" t="s">
        <v>18</v>
      </c>
      <c r="H36" s="70"/>
      <c r="I36" s="29">
        <v>400</v>
      </c>
      <c r="J36" s="30"/>
      <c r="K36" s="68"/>
    </row>
    <row r="37" spans="1:11" ht="15" customHeight="1">
      <c r="A37" s="4"/>
      <c r="B37" s="65"/>
      <c r="C37" s="65"/>
      <c r="D37" s="65"/>
      <c r="E37" s="65"/>
      <c r="F37" s="66"/>
      <c r="G37" s="32" t="s">
        <v>1</v>
      </c>
      <c r="H37" s="70"/>
      <c r="I37" s="29">
        <v>800</v>
      </c>
      <c r="J37" s="30">
        <v>22000</v>
      </c>
      <c r="K37" s="30">
        <v>22000</v>
      </c>
    </row>
    <row r="38" spans="1:11" ht="33" customHeight="1" hidden="1">
      <c r="A38" s="4"/>
      <c r="B38" s="65"/>
      <c r="C38" s="65"/>
      <c r="D38" s="65"/>
      <c r="E38" s="65"/>
      <c r="F38" s="66"/>
      <c r="G38" s="69" t="s">
        <v>84</v>
      </c>
      <c r="H38" s="70" t="s">
        <v>85</v>
      </c>
      <c r="I38" s="29"/>
      <c r="J38" s="30"/>
      <c r="K38" s="30">
        <f>K39</f>
        <v>178000</v>
      </c>
    </row>
    <row r="39" spans="1:11" ht="34.5" customHeight="1" hidden="1">
      <c r="A39" s="4"/>
      <c r="B39" s="65"/>
      <c r="C39" s="65"/>
      <c r="D39" s="65"/>
      <c r="E39" s="65"/>
      <c r="F39" s="66"/>
      <c r="G39" s="32" t="s">
        <v>4</v>
      </c>
      <c r="H39" s="70"/>
      <c r="I39" s="29">
        <v>600</v>
      </c>
      <c r="J39" s="30"/>
      <c r="K39" s="30">
        <v>178000</v>
      </c>
    </row>
    <row r="40" spans="1:11" ht="0" customHeight="1" hidden="1">
      <c r="A40" s="4"/>
      <c r="B40" s="65"/>
      <c r="C40" s="65"/>
      <c r="D40" s="65"/>
      <c r="E40" s="65"/>
      <c r="F40" s="66"/>
      <c r="G40" s="69"/>
      <c r="H40" s="70"/>
      <c r="I40" s="29"/>
      <c r="J40" s="30"/>
      <c r="K40" s="30"/>
    </row>
    <row r="41" spans="1:11" ht="0" customHeight="1" hidden="1">
      <c r="A41" s="4"/>
      <c r="B41" s="65"/>
      <c r="C41" s="65"/>
      <c r="D41" s="65"/>
      <c r="E41" s="65"/>
      <c r="F41" s="66"/>
      <c r="G41" s="32"/>
      <c r="H41" s="70"/>
      <c r="I41" s="29"/>
      <c r="J41" s="30"/>
      <c r="K41" s="30"/>
    </row>
    <row r="42" spans="1:11" ht="37.5" customHeight="1">
      <c r="A42" s="4"/>
      <c r="B42" s="71"/>
      <c r="C42" s="71"/>
      <c r="D42" s="71"/>
      <c r="E42" s="71"/>
      <c r="F42" s="72"/>
      <c r="G42" s="32" t="s">
        <v>386</v>
      </c>
      <c r="H42" s="28" t="s">
        <v>385</v>
      </c>
      <c r="I42" s="29"/>
      <c r="J42" s="30">
        <f>J43</f>
        <v>90400</v>
      </c>
      <c r="K42" s="30">
        <f>K43</f>
        <v>0</v>
      </c>
    </row>
    <row r="43" spans="1:11" ht="41.25" customHeight="1">
      <c r="A43" s="4"/>
      <c r="B43" s="71"/>
      <c r="C43" s="71"/>
      <c r="D43" s="71"/>
      <c r="E43" s="71"/>
      <c r="F43" s="72"/>
      <c r="G43" s="32" t="s">
        <v>4</v>
      </c>
      <c r="H43" s="70"/>
      <c r="I43" s="29">
        <v>600</v>
      </c>
      <c r="J43" s="30">
        <v>90400</v>
      </c>
      <c r="K43" s="30">
        <v>0</v>
      </c>
    </row>
    <row r="44" spans="1:240" s="26" customFormat="1" ht="71.25" customHeight="1" hidden="1">
      <c r="A44" s="25"/>
      <c r="B44" s="71"/>
      <c r="C44" s="71"/>
      <c r="D44" s="71"/>
      <c r="E44" s="71"/>
      <c r="F44" s="72"/>
      <c r="G44" s="32" t="s">
        <v>245</v>
      </c>
      <c r="H44" s="28" t="s">
        <v>463</v>
      </c>
      <c r="I44" s="29"/>
      <c r="J44" s="30">
        <f>J45</f>
        <v>0</v>
      </c>
      <c r="K44" s="30">
        <f>K45</f>
        <v>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</row>
    <row r="45" spans="1:240" s="26" customFormat="1" ht="40.5" customHeight="1" hidden="1">
      <c r="A45" s="25"/>
      <c r="B45" s="71"/>
      <c r="C45" s="71"/>
      <c r="D45" s="71"/>
      <c r="E45" s="71"/>
      <c r="F45" s="72"/>
      <c r="G45" s="32" t="s">
        <v>4</v>
      </c>
      <c r="H45" s="70"/>
      <c r="I45" s="29">
        <v>600</v>
      </c>
      <c r="J45" s="30">
        <v>0</v>
      </c>
      <c r="K45" s="30">
        <v>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</row>
    <row r="46" spans="1:240" s="26" customFormat="1" ht="41.25" customHeight="1">
      <c r="A46" s="25"/>
      <c r="B46" s="71"/>
      <c r="C46" s="71"/>
      <c r="D46" s="71"/>
      <c r="E46" s="71"/>
      <c r="F46" s="72"/>
      <c r="G46" s="32" t="s">
        <v>551</v>
      </c>
      <c r="H46" s="28" t="s">
        <v>474</v>
      </c>
      <c r="I46" s="29" t="s">
        <v>0</v>
      </c>
      <c r="J46" s="30">
        <f>J47</f>
        <v>80285400</v>
      </c>
      <c r="K46" s="30">
        <f>K47</f>
        <v>90758759</v>
      </c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</row>
    <row r="47" spans="1:240" s="26" customFormat="1" ht="37.5" customHeight="1">
      <c r="A47" s="25"/>
      <c r="B47" s="71"/>
      <c r="C47" s="71"/>
      <c r="D47" s="71"/>
      <c r="E47" s="71"/>
      <c r="F47" s="72"/>
      <c r="G47" s="32" t="s">
        <v>4</v>
      </c>
      <c r="H47" s="28" t="s">
        <v>0</v>
      </c>
      <c r="I47" s="29">
        <v>600</v>
      </c>
      <c r="J47" s="30">
        <v>80285400</v>
      </c>
      <c r="K47" s="30">
        <v>90758759</v>
      </c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</row>
    <row r="48" spans="1:240" s="26" customFormat="1" ht="42" customHeight="1">
      <c r="A48" s="25"/>
      <c r="B48" s="71"/>
      <c r="C48" s="71"/>
      <c r="D48" s="71"/>
      <c r="E48" s="71"/>
      <c r="F48" s="72"/>
      <c r="G48" s="32" t="s">
        <v>142</v>
      </c>
      <c r="H48" s="28" t="s">
        <v>475</v>
      </c>
      <c r="I48" s="29" t="s">
        <v>0</v>
      </c>
      <c r="J48" s="30">
        <f>J49</f>
        <v>22744192</v>
      </c>
      <c r="K48" s="30">
        <f>K49</f>
        <v>25711208</v>
      </c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</row>
    <row r="49" spans="1:240" s="26" customFormat="1" ht="37.5" customHeight="1">
      <c r="A49" s="25"/>
      <c r="B49" s="199" t="s">
        <v>74</v>
      </c>
      <c r="C49" s="199"/>
      <c r="D49" s="199"/>
      <c r="E49" s="199"/>
      <c r="F49" s="200"/>
      <c r="G49" s="32" t="s">
        <v>4</v>
      </c>
      <c r="H49" s="28" t="s">
        <v>0</v>
      </c>
      <c r="I49" s="29">
        <v>600</v>
      </c>
      <c r="J49" s="30">
        <v>22744192</v>
      </c>
      <c r="K49" s="30">
        <v>25711208</v>
      </c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</row>
    <row r="50" spans="1:240" s="26" customFormat="1" ht="50.25" customHeight="1">
      <c r="A50" s="25"/>
      <c r="B50" s="139"/>
      <c r="C50" s="139"/>
      <c r="D50" s="139"/>
      <c r="E50" s="139"/>
      <c r="F50" s="140"/>
      <c r="G50" s="32" t="s">
        <v>607</v>
      </c>
      <c r="H50" s="28" t="s">
        <v>606</v>
      </c>
      <c r="I50" s="29"/>
      <c r="J50" s="30">
        <f>J51</f>
        <v>867504</v>
      </c>
      <c r="K50" s="30">
        <f>K51</f>
        <v>867504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</row>
    <row r="51" spans="1:240" s="26" customFormat="1" ht="37.5" customHeight="1">
      <c r="A51" s="25"/>
      <c r="B51" s="139"/>
      <c r="C51" s="139"/>
      <c r="D51" s="139"/>
      <c r="E51" s="139"/>
      <c r="F51" s="140"/>
      <c r="G51" s="32" t="s">
        <v>4</v>
      </c>
      <c r="H51" s="28"/>
      <c r="I51" s="29">
        <v>600</v>
      </c>
      <c r="J51" s="30">
        <v>867504</v>
      </c>
      <c r="K51" s="30">
        <v>867504</v>
      </c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</row>
    <row r="52" spans="1:11" ht="54" customHeight="1">
      <c r="A52" s="4"/>
      <c r="B52" s="197">
        <v>500</v>
      </c>
      <c r="C52" s="197"/>
      <c r="D52" s="197"/>
      <c r="E52" s="197"/>
      <c r="F52" s="198"/>
      <c r="G52" s="43" t="s">
        <v>320</v>
      </c>
      <c r="H52" s="44" t="s">
        <v>319</v>
      </c>
      <c r="I52" s="29"/>
      <c r="J52" s="30">
        <f>J55+J57+J60+J62+J66+J53+J78</f>
        <v>44884928</v>
      </c>
      <c r="K52" s="30">
        <f>K55+K57+K60+K62+K66+K53+K78</f>
        <v>44878550</v>
      </c>
    </row>
    <row r="53" spans="1:240" s="26" customFormat="1" ht="55.5" customHeight="1">
      <c r="A53" s="25"/>
      <c r="B53" s="75"/>
      <c r="C53" s="75"/>
      <c r="D53" s="75"/>
      <c r="E53" s="75"/>
      <c r="F53" s="76"/>
      <c r="G53" s="32" t="s">
        <v>483</v>
      </c>
      <c r="H53" s="28" t="s">
        <v>482</v>
      </c>
      <c r="I53" s="29"/>
      <c r="J53" s="30">
        <f>J54</f>
        <v>155786</v>
      </c>
      <c r="K53" s="30">
        <f>K54</f>
        <v>162018</v>
      </c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</row>
    <row r="54" spans="1:240" s="26" customFormat="1" ht="26.25" customHeight="1">
      <c r="A54" s="25"/>
      <c r="B54" s="75"/>
      <c r="C54" s="75"/>
      <c r="D54" s="75"/>
      <c r="E54" s="75"/>
      <c r="F54" s="76"/>
      <c r="G54" s="32" t="s">
        <v>5</v>
      </c>
      <c r="H54" s="44"/>
      <c r="I54" s="29">
        <v>300</v>
      </c>
      <c r="J54" s="30">
        <v>155786</v>
      </c>
      <c r="K54" s="30">
        <v>162018</v>
      </c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</row>
    <row r="55" spans="1:240" s="26" customFormat="1" ht="71.25" customHeight="1">
      <c r="A55" s="25"/>
      <c r="B55" s="197">
        <v>500</v>
      </c>
      <c r="C55" s="197"/>
      <c r="D55" s="197"/>
      <c r="E55" s="197"/>
      <c r="F55" s="198"/>
      <c r="G55" s="32" t="s">
        <v>552</v>
      </c>
      <c r="H55" s="28" t="s">
        <v>321</v>
      </c>
      <c r="I55" s="29" t="s">
        <v>0</v>
      </c>
      <c r="J55" s="30">
        <f>J56</f>
        <v>1601530</v>
      </c>
      <c r="K55" s="30">
        <f>K56</f>
        <v>1601530</v>
      </c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</row>
    <row r="56" spans="1:240" s="26" customFormat="1" ht="45" customHeight="1">
      <c r="A56" s="25"/>
      <c r="B56" s="199" t="s">
        <v>73</v>
      </c>
      <c r="C56" s="199"/>
      <c r="D56" s="199"/>
      <c r="E56" s="199"/>
      <c r="F56" s="200"/>
      <c r="G56" s="32" t="s">
        <v>4</v>
      </c>
      <c r="H56" s="28" t="s">
        <v>0</v>
      </c>
      <c r="I56" s="29">
        <v>600</v>
      </c>
      <c r="J56" s="30">
        <v>1601530</v>
      </c>
      <c r="K56" s="30">
        <v>1601530</v>
      </c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</row>
    <row r="57" spans="1:240" s="26" customFormat="1" ht="37.5" customHeight="1">
      <c r="A57" s="25"/>
      <c r="B57" s="197">
        <v>500</v>
      </c>
      <c r="C57" s="197"/>
      <c r="D57" s="197"/>
      <c r="E57" s="197"/>
      <c r="F57" s="198"/>
      <c r="G57" s="32" t="s">
        <v>121</v>
      </c>
      <c r="H57" s="28" t="s">
        <v>322</v>
      </c>
      <c r="I57" s="29" t="s">
        <v>0</v>
      </c>
      <c r="J57" s="30">
        <f>J59+J58</f>
        <v>9484600</v>
      </c>
      <c r="K57" s="30">
        <f>K59+K58</f>
        <v>9484600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</row>
    <row r="58" spans="1:240" s="26" customFormat="1" ht="39.75" customHeight="1">
      <c r="A58" s="25"/>
      <c r="B58" s="199" t="s">
        <v>72</v>
      </c>
      <c r="C58" s="199"/>
      <c r="D58" s="199"/>
      <c r="E58" s="199"/>
      <c r="F58" s="200"/>
      <c r="G58" s="32" t="s">
        <v>2</v>
      </c>
      <c r="H58" s="28"/>
      <c r="I58" s="29">
        <v>200</v>
      </c>
      <c r="J58" s="30">
        <v>24301</v>
      </c>
      <c r="K58" s="30">
        <v>24301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</row>
    <row r="59" spans="1:240" s="26" customFormat="1" ht="23.25" customHeight="1">
      <c r="A59" s="25"/>
      <c r="B59" s="33"/>
      <c r="C59" s="33"/>
      <c r="D59" s="33"/>
      <c r="E59" s="33"/>
      <c r="F59" s="34"/>
      <c r="G59" s="32" t="s">
        <v>5</v>
      </c>
      <c r="H59" s="28" t="s">
        <v>0</v>
      </c>
      <c r="I59" s="29">
        <v>300</v>
      </c>
      <c r="J59" s="30">
        <v>9460299</v>
      </c>
      <c r="K59" s="30">
        <v>9460299</v>
      </c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</row>
    <row r="60" spans="1:240" s="26" customFormat="1" ht="65.25" customHeight="1">
      <c r="A60" s="25"/>
      <c r="B60" s="197">
        <v>500</v>
      </c>
      <c r="C60" s="197"/>
      <c r="D60" s="197"/>
      <c r="E60" s="197"/>
      <c r="F60" s="198"/>
      <c r="G60" s="32" t="s">
        <v>246</v>
      </c>
      <c r="H60" s="28" t="s">
        <v>323</v>
      </c>
      <c r="I60" s="29" t="s">
        <v>0</v>
      </c>
      <c r="J60" s="30">
        <f>J61</f>
        <v>23664700</v>
      </c>
      <c r="K60" s="30">
        <f>K61</f>
        <v>23664700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</row>
    <row r="61" spans="1:240" s="26" customFormat="1" ht="44.25" customHeight="1">
      <c r="A61" s="25"/>
      <c r="B61" s="199" t="s">
        <v>71</v>
      </c>
      <c r="C61" s="199"/>
      <c r="D61" s="199"/>
      <c r="E61" s="199"/>
      <c r="F61" s="200"/>
      <c r="G61" s="32" t="s">
        <v>4</v>
      </c>
      <c r="H61" s="28" t="s">
        <v>0</v>
      </c>
      <c r="I61" s="29">
        <v>600</v>
      </c>
      <c r="J61" s="30">
        <v>23664700</v>
      </c>
      <c r="K61" s="30">
        <v>23664700</v>
      </c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</row>
    <row r="62" spans="1:240" s="26" customFormat="1" ht="29.25" customHeight="1">
      <c r="A62" s="25"/>
      <c r="B62" s="197">
        <v>500</v>
      </c>
      <c r="C62" s="197"/>
      <c r="D62" s="197"/>
      <c r="E62" s="197"/>
      <c r="F62" s="198"/>
      <c r="G62" s="32" t="s">
        <v>122</v>
      </c>
      <c r="H62" s="28" t="s">
        <v>324</v>
      </c>
      <c r="I62" s="29" t="s">
        <v>0</v>
      </c>
      <c r="J62" s="30">
        <f>J64+J63+J65</f>
        <v>1479350</v>
      </c>
      <c r="K62" s="30">
        <f>K64+K63+K65</f>
        <v>1479350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  <c r="HX62" s="6"/>
      <c r="HY62" s="6"/>
      <c r="HZ62" s="6"/>
      <c r="IA62" s="6"/>
      <c r="IB62" s="6"/>
      <c r="IC62" s="6"/>
      <c r="ID62" s="6"/>
      <c r="IE62" s="6"/>
      <c r="IF62" s="6"/>
    </row>
    <row r="63" spans="1:240" s="26" customFormat="1" ht="30.75" hidden="1">
      <c r="A63" s="25"/>
      <c r="B63" s="199" t="s">
        <v>70</v>
      </c>
      <c r="C63" s="199"/>
      <c r="D63" s="199"/>
      <c r="E63" s="199"/>
      <c r="F63" s="200"/>
      <c r="G63" s="32" t="s">
        <v>2</v>
      </c>
      <c r="H63" s="28"/>
      <c r="I63" s="29">
        <v>200</v>
      </c>
      <c r="J63" s="30"/>
      <c r="K63" s="30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</row>
    <row r="64" spans="1:240" s="26" customFormat="1" ht="35.25" customHeight="1">
      <c r="A64" s="25"/>
      <c r="B64" s="197">
        <v>500</v>
      </c>
      <c r="C64" s="197"/>
      <c r="D64" s="197"/>
      <c r="E64" s="197"/>
      <c r="F64" s="198"/>
      <c r="G64" s="32" t="s">
        <v>2</v>
      </c>
      <c r="H64" s="28" t="s">
        <v>0</v>
      </c>
      <c r="I64" s="29">
        <v>200</v>
      </c>
      <c r="J64" s="30">
        <v>4040</v>
      </c>
      <c r="K64" s="30">
        <v>4040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</row>
    <row r="65" spans="1:240" s="26" customFormat="1" ht="25.5" customHeight="1">
      <c r="A65" s="25"/>
      <c r="B65" s="33"/>
      <c r="C65" s="33"/>
      <c r="D65" s="33"/>
      <c r="E65" s="33"/>
      <c r="F65" s="34"/>
      <c r="G65" s="32" t="s">
        <v>5</v>
      </c>
      <c r="H65" s="28"/>
      <c r="I65" s="29">
        <v>300</v>
      </c>
      <c r="J65" s="30">
        <v>1475310</v>
      </c>
      <c r="K65" s="30">
        <v>1475310</v>
      </c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</row>
    <row r="66" spans="1:11" ht="30.75">
      <c r="A66" s="4"/>
      <c r="B66" s="199" t="s">
        <v>69</v>
      </c>
      <c r="C66" s="199"/>
      <c r="D66" s="199"/>
      <c r="E66" s="199"/>
      <c r="F66" s="200"/>
      <c r="G66" s="32" t="s">
        <v>553</v>
      </c>
      <c r="H66" s="28" t="s">
        <v>325</v>
      </c>
      <c r="I66" s="29" t="s">
        <v>0</v>
      </c>
      <c r="J66" s="30">
        <f>J67</f>
        <v>5135737</v>
      </c>
      <c r="K66" s="30">
        <f>K67</f>
        <v>5135737</v>
      </c>
    </row>
    <row r="67" spans="1:11" ht="30.75">
      <c r="A67" s="4"/>
      <c r="B67" s="197">
        <v>500</v>
      </c>
      <c r="C67" s="197"/>
      <c r="D67" s="197"/>
      <c r="E67" s="197"/>
      <c r="F67" s="198"/>
      <c r="G67" s="32" t="s">
        <v>4</v>
      </c>
      <c r="H67" s="28" t="s">
        <v>0</v>
      </c>
      <c r="I67" s="29">
        <v>600</v>
      </c>
      <c r="J67" s="30">
        <v>5135737</v>
      </c>
      <c r="K67" s="30">
        <v>5135737</v>
      </c>
    </row>
    <row r="68" spans="1:11" ht="30.75" hidden="1">
      <c r="A68" s="4"/>
      <c r="B68" s="199" t="s">
        <v>68</v>
      </c>
      <c r="C68" s="199"/>
      <c r="D68" s="199"/>
      <c r="E68" s="199"/>
      <c r="F68" s="200"/>
      <c r="G68" s="32" t="s">
        <v>123</v>
      </c>
      <c r="H68" s="28" t="s">
        <v>67</v>
      </c>
      <c r="I68" s="29" t="s">
        <v>0</v>
      </c>
      <c r="J68" s="77"/>
      <c r="K68" s="30">
        <f>K69</f>
        <v>7304000</v>
      </c>
    </row>
    <row r="69" spans="1:11" ht="30" customHeight="1" hidden="1">
      <c r="A69" s="4"/>
      <c r="B69" s="197">
        <v>500</v>
      </c>
      <c r="C69" s="197"/>
      <c r="D69" s="197"/>
      <c r="E69" s="197"/>
      <c r="F69" s="198"/>
      <c r="G69" s="32" t="s">
        <v>4</v>
      </c>
      <c r="H69" s="28" t="s">
        <v>0</v>
      </c>
      <c r="I69" s="29">
        <v>600</v>
      </c>
      <c r="J69" s="77"/>
      <c r="K69" s="30">
        <v>7304000</v>
      </c>
    </row>
    <row r="70" spans="1:11" ht="1.5" customHeight="1" hidden="1">
      <c r="A70" s="4"/>
      <c r="B70" s="33"/>
      <c r="C70" s="33"/>
      <c r="D70" s="33"/>
      <c r="E70" s="33"/>
      <c r="F70" s="34"/>
      <c r="G70" s="42"/>
      <c r="H70" s="78"/>
      <c r="I70" s="61"/>
      <c r="J70" s="79"/>
      <c r="K70" s="62"/>
    </row>
    <row r="71" spans="1:11" ht="48" customHeight="1" hidden="1">
      <c r="A71" s="4"/>
      <c r="B71" s="33"/>
      <c r="C71" s="33"/>
      <c r="D71" s="33"/>
      <c r="E71" s="33"/>
      <c r="F71" s="34"/>
      <c r="G71" s="32"/>
      <c r="H71" s="70"/>
      <c r="I71" s="29"/>
      <c r="J71" s="77"/>
      <c r="K71" s="30"/>
    </row>
    <row r="72" spans="1:11" ht="52.5" customHeight="1" hidden="1">
      <c r="A72" s="4"/>
      <c r="B72" s="33"/>
      <c r="C72" s="33"/>
      <c r="D72" s="33"/>
      <c r="E72" s="33"/>
      <c r="F72" s="34"/>
      <c r="G72" s="32"/>
      <c r="H72" s="70"/>
      <c r="I72" s="29"/>
      <c r="J72" s="77"/>
      <c r="K72" s="30"/>
    </row>
    <row r="73" spans="1:11" ht="52.5" customHeight="1" hidden="1">
      <c r="A73" s="4"/>
      <c r="B73" s="33"/>
      <c r="C73" s="33"/>
      <c r="D73" s="33"/>
      <c r="E73" s="33"/>
      <c r="F73" s="34"/>
      <c r="G73" s="32" t="s">
        <v>287</v>
      </c>
      <c r="H73" s="70" t="s">
        <v>288</v>
      </c>
      <c r="I73" s="29"/>
      <c r="J73" s="77"/>
      <c r="K73" s="30">
        <f>K74</f>
        <v>101432</v>
      </c>
    </row>
    <row r="74" spans="1:11" ht="36.75" customHeight="1" hidden="1">
      <c r="A74" s="4"/>
      <c r="B74" s="33"/>
      <c r="C74" s="33"/>
      <c r="D74" s="33"/>
      <c r="E74" s="33"/>
      <c r="F74" s="34"/>
      <c r="G74" s="32" t="s">
        <v>4</v>
      </c>
      <c r="H74" s="70"/>
      <c r="I74" s="29">
        <v>600</v>
      </c>
      <c r="J74" s="77"/>
      <c r="K74" s="30">
        <v>101432</v>
      </c>
    </row>
    <row r="75" spans="1:11" ht="48" customHeight="1" hidden="1">
      <c r="A75" s="4"/>
      <c r="B75" s="33"/>
      <c r="C75" s="33"/>
      <c r="D75" s="33"/>
      <c r="E75" s="33"/>
      <c r="F75" s="34"/>
      <c r="G75" s="42" t="s">
        <v>247</v>
      </c>
      <c r="H75" s="70" t="s">
        <v>308</v>
      </c>
      <c r="I75" s="61"/>
      <c r="J75" s="79"/>
      <c r="K75" s="62">
        <f>K76</f>
        <v>0</v>
      </c>
    </row>
    <row r="76" spans="1:11" ht="48.75" customHeight="1" hidden="1">
      <c r="A76" s="4"/>
      <c r="B76" s="33"/>
      <c r="C76" s="33"/>
      <c r="D76" s="33"/>
      <c r="E76" s="33"/>
      <c r="F76" s="34"/>
      <c r="G76" s="32" t="s">
        <v>248</v>
      </c>
      <c r="H76" s="70" t="s">
        <v>309</v>
      </c>
      <c r="I76" s="29"/>
      <c r="J76" s="77"/>
      <c r="K76" s="30">
        <f>K77</f>
        <v>0</v>
      </c>
    </row>
    <row r="77" spans="1:11" ht="18" customHeight="1" hidden="1">
      <c r="A77" s="4"/>
      <c r="B77" s="33"/>
      <c r="C77" s="33"/>
      <c r="D77" s="33"/>
      <c r="E77" s="33"/>
      <c r="F77" s="34"/>
      <c r="G77" s="32" t="s">
        <v>1</v>
      </c>
      <c r="H77" s="70"/>
      <c r="I77" s="29">
        <v>800</v>
      </c>
      <c r="J77" s="77"/>
      <c r="K77" s="30">
        <v>0</v>
      </c>
    </row>
    <row r="78" spans="1:11" ht="72" customHeight="1">
      <c r="A78" s="4"/>
      <c r="B78" s="180"/>
      <c r="C78" s="180"/>
      <c r="D78" s="180"/>
      <c r="E78" s="180"/>
      <c r="F78" s="181"/>
      <c r="G78" s="32" t="s">
        <v>712</v>
      </c>
      <c r="H78" s="28" t="s">
        <v>711</v>
      </c>
      <c r="I78" s="29"/>
      <c r="J78" s="30">
        <f>J79</f>
        <v>3363225</v>
      </c>
      <c r="K78" s="30">
        <f>K79</f>
        <v>3350615</v>
      </c>
    </row>
    <row r="79" spans="1:11" ht="40.5" customHeight="1">
      <c r="A79" s="4"/>
      <c r="B79" s="180"/>
      <c r="C79" s="180"/>
      <c r="D79" s="180"/>
      <c r="E79" s="180"/>
      <c r="F79" s="181"/>
      <c r="G79" s="32" t="s">
        <v>4</v>
      </c>
      <c r="H79" s="70"/>
      <c r="I79" s="29">
        <v>600</v>
      </c>
      <c r="J79" s="30">
        <v>3363225</v>
      </c>
      <c r="K79" s="30">
        <v>3350615</v>
      </c>
    </row>
    <row r="80" spans="1:11" ht="42.75" customHeight="1">
      <c r="A80" s="4"/>
      <c r="B80" s="170"/>
      <c r="C80" s="170"/>
      <c r="D80" s="170"/>
      <c r="E80" s="170"/>
      <c r="F80" s="171"/>
      <c r="G80" s="43" t="s">
        <v>652</v>
      </c>
      <c r="H80" s="173" t="s">
        <v>649</v>
      </c>
      <c r="I80" s="29"/>
      <c r="J80" s="30">
        <f>J81</f>
        <v>1727085</v>
      </c>
      <c r="K80" s="30">
        <f>K81</f>
        <v>0</v>
      </c>
    </row>
    <row r="81" spans="1:11" ht="72" customHeight="1">
      <c r="A81" s="4"/>
      <c r="B81" s="170"/>
      <c r="C81" s="170"/>
      <c r="D81" s="170"/>
      <c r="E81" s="170"/>
      <c r="F81" s="171"/>
      <c r="G81" s="175" t="s">
        <v>651</v>
      </c>
      <c r="H81" s="174" t="s">
        <v>650</v>
      </c>
      <c r="I81" s="29"/>
      <c r="J81" s="30">
        <f>J82</f>
        <v>1727085</v>
      </c>
      <c r="K81" s="30">
        <f>K82</f>
        <v>0</v>
      </c>
    </row>
    <row r="82" spans="1:11" ht="40.5" customHeight="1">
      <c r="A82" s="4"/>
      <c r="B82" s="170"/>
      <c r="C82" s="170"/>
      <c r="D82" s="170"/>
      <c r="E82" s="170"/>
      <c r="F82" s="171"/>
      <c r="G82" s="32" t="s">
        <v>4</v>
      </c>
      <c r="H82" s="70"/>
      <c r="I82" s="29">
        <v>600</v>
      </c>
      <c r="J82" s="30">
        <v>1727085</v>
      </c>
      <c r="K82" s="30"/>
    </row>
    <row r="83" spans="1:11" ht="46.5" customHeight="1">
      <c r="A83" s="4"/>
      <c r="B83" s="33"/>
      <c r="C83" s="33"/>
      <c r="D83" s="33"/>
      <c r="E83" s="33"/>
      <c r="F83" s="34"/>
      <c r="G83" s="42" t="s">
        <v>667</v>
      </c>
      <c r="H83" s="39" t="s">
        <v>326</v>
      </c>
      <c r="I83" s="29" t="s">
        <v>0</v>
      </c>
      <c r="J83" s="62">
        <f>J84+J161+J174</f>
        <v>155600883</v>
      </c>
      <c r="K83" s="62">
        <f>K84+K161+K174</f>
        <v>163865868</v>
      </c>
    </row>
    <row r="84" spans="1:11" ht="51" customHeight="1">
      <c r="A84" s="4"/>
      <c r="B84" s="33"/>
      <c r="C84" s="33"/>
      <c r="D84" s="33"/>
      <c r="E84" s="33"/>
      <c r="F84" s="34"/>
      <c r="G84" s="42" t="s">
        <v>668</v>
      </c>
      <c r="H84" s="39" t="s">
        <v>327</v>
      </c>
      <c r="I84" s="29"/>
      <c r="J84" s="30">
        <f>J85+J150+J158+J143</f>
        <v>155590883</v>
      </c>
      <c r="K84" s="30">
        <f>K85+K150+K158+K143</f>
        <v>163805868</v>
      </c>
    </row>
    <row r="85" spans="1:11" ht="69" customHeight="1">
      <c r="A85" s="4"/>
      <c r="B85" s="33"/>
      <c r="C85" s="33"/>
      <c r="D85" s="33"/>
      <c r="E85" s="33"/>
      <c r="F85" s="34"/>
      <c r="G85" s="43" t="s">
        <v>387</v>
      </c>
      <c r="H85" s="44" t="s">
        <v>328</v>
      </c>
      <c r="I85" s="29"/>
      <c r="J85" s="30">
        <f>J86+J89+J92+J95+J101+J98+J104+J109+J111+J113+J116+J119+J122+J125+J132+J135+J137+J139+J106+J141</f>
        <v>66152896</v>
      </c>
      <c r="K85" s="30">
        <f>K86+K89+K92+K95+K101+K98+K104+K109+K111+K113+K116+K119+K122+K125+K132+K135+K137+K139+K106+K141</f>
        <v>74362587</v>
      </c>
    </row>
    <row r="86" spans="1:240" s="51" customFormat="1" ht="86.25" customHeight="1">
      <c r="A86" s="50"/>
      <c r="B86" s="33"/>
      <c r="C86" s="33"/>
      <c r="D86" s="33"/>
      <c r="E86" s="33"/>
      <c r="F86" s="34"/>
      <c r="G86" s="80" t="s">
        <v>554</v>
      </c>
      <c r="H86" s="28" t="s">
        <v>484</v>
      </c>
      <c r="I86" s="29"/>
      <c r="J86" s="30">
        <f>J87+J88</f>
        <v>65100</v>
      </c>
      <c r="K86" s="30">
        <f>K87+K88</f>
        <v>65100</v>
      </c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</row>
    <row r="87" spans="1:240" s="51" customFormat="1" ht="38.25" customHeight="1" hidden="1">
      <c r="A87" s="50"/>
      <c r="B87" s="166"/>
      <c r="C87" s="166"/>
      <c r="D87" s="166"/>
      <c r="E87" s="166"/>
      <c r="F87" s="167"/>
      <c r="G87" s="32" t="s">
        <v>2</v>
      </c>
      <c r="H87" s="28"/>
      <c r="I87" s="29">
        <v>200</v>
      </c>
      <c r="J87" s="30"/>
      <c r="K87" s="30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</row>
    <row r="88" spans="1:240" s="51" customFormat="1" ht="24" customHeight="1">
      <c r="A88" s="50"/>
      <c r="B88" s="33"/>
      <c r="C88" s="33"/>
      <c r="D88" s="33"/>
      <c r="E88" s="33"/>
      <c r="F88" s="34"/>
      <c r="G88" s="32" t="s">
        <v>5</v>
      </c>
      <c r="H88" s="44"/>
      <c r="I88" s="29">
        <v>300</v>
      </c>
      <c r="J88" s="30">
        <v>65100</v>
      </c>
      <c r="K88" s="30">
        <v>65100</v>
      </c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</row>
    <row r="89" spans="1:240" s="51" customFormat="1" ht="78" customHeight="1">
      <c r="A89" s="50"/>
      <c r="B89" s="33"/>
      <c r="C89" s="33"/>
      <c r="D89" s="33"/>
      <c r="E89" s="33"/>
      <c r="F89" s="34"/>
      <c r="G89" s="81" t="s">
        <v>555</v>
      </c>
      <c r="H89" s="28" t="s">
        <v>485</v>
      </c>
      <c r="I89" s="29"/>
      <c r="J89" s="30">
        <f>J90+J91</f>
        <v>1355736</v>
      </c>
      <c r="K89" s="30">
        <f>K90+K91</f>
        <v>1409928</v>
      </c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</row>
    <row r="90" spans="1:240" s="51" customFormat="1" ht="39" customHeight="1">
      <c r="A90" s="50"/>
      <c r="B90" s="33"/>
      <c r="C90" s="33"/>
      <c r="D90" s="33"/>
      <c r="E90" s="33"/>
      <c r="F90" s="34"/>
      <c r="G90" s="32" t="s">
        <v>2</v>
      </c>
      <c r="H90" s="28"/>
      <c r="I90" s="29">
        <v>200</v>
      </c>
      <c r="J90" s="30">
        <v>20060</v>
      </c>
      <c r="K90" s="30">
        <v>20825</v>
      </c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</row>
    <row r="91" spans="1:240" s="51" customFormat="1" ht="24" customHeight="1">
      <c r="A91" s="50"/>
      <c r="B91" s="33"/>
      <c r="C91" s="33"/>
      <c r="D91" s="33"/>
      <c r="E91" s="33"/>
      <c r="F91" s="34"/>
      <c r="G91" s="32" t="s">
        <v>5</v>
      </c>
      <c r="H91" s="44"/>
      <c r="I91" s="29">
        <v>300</v>
      </c>
      <c r="J91" s="30">
        <v>1335676</v>
      </c>
      <c r="K91" s="30">
        <v>1389103</v>
      </c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</row>
    <row r="92" spans="1:240" s="51" customFormat="1" ht="50.25" customHeight="1">
      <c r="A92" s="50"/>
      <c r="B92" s="33"/>
      <c r="C92" s="33"/>
      <c r="D92" s="33"/>
      <c r="E92" s="33"/>
      <c r="F92" s="34"/>
      <c r="G92" s="32" t="s">
        <v>487</v>
      </c>
      <c r="H92" s="28" t="s">
        <v>486</v>
      </c>
      <c r="I92" s="29"/>
      <c r="J92" s="30">
        <f>J93+J94</f>
        <v>7880000</v>
      </c>
      <c r="K92" s="30">
        <f>K93+K94</f>
        <v>7880000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</row>
    <row r="93" spans="1:240" s="51" customFormat="1" ht="39.75" customHeight="1">
      <c r="A93" s="50"/>
      <c r="B93" s="33"/>
      <c r="C93" s="33"/>
      <c r="D93" s="33"/>
      <c r="E93" s="33"/>
      <c r="F93" s="34"/>
      <c r="G93" s="32" t="s">
        <v>2</v>
      </c>
      <c r="H93" s="44"/>
      <c r="I93" s="29">
        <v>200</v>
      </c>
      <c r="J93" s="30">
        <v>115638</v>
      </c>
      <c r="K93" s="30">
        <v>115638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</row>
    <row r="94" spans="1:240" s="51" customFormat="1" ht="24" customHeight="1">
      <c r="A94" s="50"/>
      <c r="B94" s="33"/>
      <c r="C94" s="33"/>
      <c r="D94" s="33"/>
      <c r="E94" s="33"/>
      <c r="F94" s="34"/>
      <c r="G94" s="32" t="s">
        <v>5</v>
      </c>
      <c r="H94" s="44"/>
      <c r="I94" s="29">
        <v>300</v>
      </c>
      <c r="J94" s="30">
        <v>7764362</v>
      </c>
      <c r="K94" s="30">
        <v>7764362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</row>
    <row r="95" spans="1:240" s="51" customFormat="1" ht="87.75" customHeight="1">
      <c r="A95" s="50"/>
      <c r="B95" s="33"/>
      <c r="C95" s="33"/>
      <c r="D95" s="33"/>
      <c r="E95" s="33"/>
      <c r="F95" s="34"/>
      <c r="G95" s="32" t="s">
        <v>489</v>
      </c>
      <c r="H95" s="28" t="s">
        <v>488</v>
      </c>
      <c r="I95" s="29"/>
      <c r="J95" s="30">
        <f>J96+J97</f>
        <v>157327</v>
      </c>
      <c r="K95" s="30">
        <f>K96+K97</f>
        <v>163620</v>
      </c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</row>
    <row r="96" spans="1:240" s="51" customFormat="1" ht="36" customHeight="1" hidden="1">
      <c r="A96" s="50"/>
      <c r="B96" s="135"/>
      <c r="C96" s="135"/>
      <c r="D96" s="135"/>
      <c r="E96" s="135"/>
      <c r="F96" s="136"/>
      <c r="G96" s="32" t="s">
        <v>2</v>
      </c>
      <c r="H96" s="28"/>
      <c r="I96" s="29">
        <v>200</v>
      </c>
      <c r="J96" s="30"/>
      <c r="K96" s="30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</row>
    <row r="97" spans="1:240" s="51" customFormat="1" ht="24" customHeight="1">
      <c r="A97" s="50"/>
      <c r="B97" s="33"/>
      <c r="C97" s="33"/>
      <c r="D97" s="33"/>
      <c r="E97" s="33"/>
      <c r="F97" s="34"/>
      <c r="G97" s="32" t="s">
        <v>5</v>
      </c>
      <c r="H97" s="44"/>
      <c r="I97" s="29">
        <v>300</v>
      </c>
      <c r="J97" s="30">
        <v>157327</v>
      </c>
      <c r="K97" s="30">
        <v>163620</v>
      </c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</row>
    <row r="98" spans="1:240" s="51" customFormat="1" ht="115.5" customHeight="1">
      <c r="A98" s="50"/>
      <c r="B98" s="33"/>
      <c r="C98" s="33"/>
      <c r="D98" s="33"/>
      <c r="E98" s="33"/>
      <c r="F98" s="34"/>
      <c r="G98" s="32" t="s">
        <v>714</v>
      </c>
      <c r="H98" s="28" t="s">
        <v>713</v>
      </c>
      <c r="I98" s="29"/>
      <c r="J98" s="30">
        <f>J99+J100</f>
        <v>4417854</v>
      </c>
      <c r="K98" s="30">
        <f>K99+K100</f>
        <v>4591732</v>
      </c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</row>
    <row r="99" spans="1:240" s="51" customFormat="1" ht="32.25" customHeight="1">
      <c r="A99" s="50"/>
      <c r="B99" s="33"/>
      <c r="C99" s="33"/>
      <c r="D99" s="33"/>
      <c r="E99" s="33"/>
      <c r="F99" s="34"/>
      <c r="G99" s="32" t="s">
        <v>2</v>
      </c>
      <c r="H99" s="44"/>
      <c r="I99" s="29">
        <v>200</v>
      </c>
      <c r="J99" s="30">
        <v>61477</v>
      </c>
      <c r="K99" s="30">
        <v>61101</v>
      </c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</row>
    <row r="100" spans="1:240" s="51" customFormat="1" ht="18" customHeight="1">
      <c r="A100" s="50"/>
      <c r="B100" s="33"/>
      <c r="C100" s="33"/>
      <c r="D100" s="33"/>
      <c r="E100" s="33"/>
      <c r="F100" s="34"/>
      <c r="G100" s="32" t="s">
        <v>5</v>
      </c>
      <c r="H100" s="44"/>
      <c r="I100" s="29">
        <v>300</v>
      </c>
      <c r="J100" s="30">
        <v>4356377</v>
      </c>
      <c r="K100" s="30">
        <v>4530631</v>
      </c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</row>
    <row r="101" spans="1:240" s="51" customFormat="1" ht="39.75" customHeight="1">
      <c r="A101" s="50"/>
      <c r="B101" s="33"/>
      <c r="C101" s="33"/>
      <c r="D101" s="33"/>
      <c r="E101" s="33"/>
      <c r="F101" s="34"/>
      <c r="G101" s="32" t="s">
        <v>716</v>
      </c>
      <c r="H101" s="28" t="s">
        <v>715</v>
      </c>
      <c r="I101" s="29"/>
      <c r="J101" s="30">
        <f>J102+J103</f>
        <v>23012222</v>
      </c>
      <c r="K101" s="30">
        <f>K102+K103</f>
        <v>23219529</v>
      </c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</row>
    <row r="102" spans="1:240" s="51" customFormat="1" ht="34.5" customHeight="1" hidden="1">
      <c r="A102" s="50"/>
      <c r="B102" s="33"/>
      <c r="C102" s="33"/>
      <c r="D102" s="33"/>
      <c r="E102" s="33"/>
      <c r="F102" s="34"/>
      <c r="G102" s="32" t="s">
        <v>2</v>
      </c>
      <c r="H102" s="44"/>
      <c r="I102" s="29">
        <v>200</v>
      </c>
      <c r="J102" s="30"/>
      <c r="K102" s="30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</row>
    <row r="103" spans="1:240" s="51" customFormat="1" ht="24" customHeight="1">
      <c r="A103" s="50"/>
      <c r="B103" s="33"/>
      <c r="C103" s="33"/>
      <c r="D103" s="33"/>
      <c r="E103" s="33"/>
      <c r="F103" s="34"/>
      <c r="G103" s="32" t="s">
        <v>5</v>
      </c>
      <c r="H103" s="44"/>
      <c r="I103" s="29">
        <v>300</v>
      </c>
      <c r="J103" s="30">
        <v>23012222</v>
      </c>
      <c r="K103" s="30">
        <v>23219529</v>
      </c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</row>
    <row r="104" spans="1:11" ht="60" customHeight="1" hidden="1">
      <c r="A104" s="4"/>
      <c r="B104" s="33"/>
      <c r="C104" s="33"/>
      <c r="D104" s="33"/>
      <c r="E104" s="33"/>
      <c r="F104" s="34"/>
      <c r="G104" s="32" t="s">
        <v>490</v>
      </c>
      <c r="H104" s="28" t="s">
        <v>524</v>
      </c>
      <c r="I104" s="29"/>
      <c r="J104" s="30">
        <f>J105</f>
        <v>0</v>
      </c>
      <c r="K104" s="30">
        <f>K105</f>
        <v>0</v>
      </c>
    </row>
    <row r="105" spans="1:11" ht="24" customHeight="1" hidden="1">
      <c r="A105" s="4"/>
      <c r="B105" s="33"/>
      <c r="C105" s="33"/>
      <c r="D105" s="33"/>
      <c r="E105" s="33"/>
      <c r="F105" s="34"/>
      <c r="G105" s="32" t="s">
        <v>5</v>
      </c>
      <c r="H105" s="44"/>
      <c r="I105" s="29">
        <v>300</v>
      </c>
      <c r="J105" s="30">
        <v>0</v>
      </c>
      <c r="K105" s="30">
        <v>0</v>
      </c>
    </row>
    <row r="106" spans="1:11" ht="38.25" customHeight="1" hidden="1">
      <c r="A106" s="4"/>
      <c r="B106" s="135"/>
      <c r="C106" s="135"/>
      <c r="D106" s="135"/>
      <c r="E106" s="135"/>
      <c r="F106" s="136"/>
      <c r="G106" s="32" t="s">
        <v>565</v>
      </c>
      <c r="H106" s="28" t="s">
        <v>564</v>
      </c>
      <c r="I106" s="29"/>
      <c r="J106" s="30">
        <f>J107+J108</f>
        <v>0</v>
      </c>
      <c r="K106" s="30">
        <f>K107+K108</f>
        <v>0</v>
      </c>
    </row>
    <row r="107" spans="1:11" ht="34.5" customHeight="1" hidden="1">
      <c r="A107" s="4"/>
      <c r="B107" s="135"/>
      <c r="C107" s="135"/>
      <c r="D107" s="135"/>
      <c r="E107" s="135"/>
      <c r="F107" s="136"/>
      <c r="G107" s="32" t="s">
        <v>2</v>
      </c>
      <c r="H107" s="28"/>
      <c r="I107" s="29">
        <v>200</v>
      </c>
      <c r="J107" s="30"/>
      <c r="K107" s="30"/>
    </row>
    <row r="108" spans="1:11" ht="24" customHeight="1" hidden="1">
      <c r="A108" s="4"/>
      <c r="B108" s="135"/>
      <c r="C108" s="135"/>
      <c r="D108" s="135"/>
      <c r="E108" s="135"/>
      <c r="F108" s="136"/>
      <c r="G108" s="32" t="s">
        <v>5</v>
      </c>
      <c r="H108" s="44"/>
      <c r="I108" s="29">
        <v>300</v>
      </c>
      <c r="J108" s="30">
        <v>0</v>
      </c>
      <c r="K108" s="30">
        <v>0</v>
      </c>
    </row>
    <row r="109" spans="1:11" ht="35.25" customHeight="1">
      <c r="A109" s="4"/>
      <c r="B109" s="33"/>
      <c r="C109" s="33"/>
      <c r="D109" s="33"/>
      <c r="E109" s="33"/>
      <c r="F109" s="34"/>
      <c r="G109" s="32" t="s">
        <v>519</v>
      </c>
      <c r="H109" s="28" t="s">
        <v>329</v>
      </c>
      <c r="I109" s="29"/>
      <c r="J109" s="30">
        <f>J110</f>
        <v>1195000</v>
      </c>
      <c r="K109" s="30">
        <f>K110</f>
        <v>1195000</v>
      </c>
    </row>
    <row r="110" spans="1:11" ht="21" customHeight="1">
      <c r="A110" s="4"/>
      <c r="B110" s="197">
        <v>500</v>
      </c>
      <c r="C110" s="197"/>
      <c r="D110" s="197"/>
      <c r="E110" s="197"/>
      <c r="F110" s="198"/>
      <c r="G110" s="32" t="s">
        <v>5</v>
      </c>
      <c r="H110" s="35"/>
      <c r="I110" s="29">
        <v>300</v>
      </c>
      <c r="J110" s="30">
        <v>1195000</v>
      </c>
      <c r="K110" s="30">
        <v>1195000</v>
      </c>
    </row>
    <row r="111" spans="1:11" ht="41.25" customHeight="1">
      <c r="A111" s="4"/>
      <c r="B111" s="33"/>
      <c r="C111" s="33"/>
      <c r="D111" s="33"/>
      <c r="E111" s="33"/>
      <c r="F111" s="34"/>
      <c r="G111" s="32" t="s">
        <v>87</v>
      </c>
      <c r="H111" s="28" t="s">
        <v>330</v>
      </c>
      <c r="I111" s="29"/>
      <c r="J111" s="30">
        <f>J112</f>
        <v>110000</v>
      </c>
      <c r="K111" s="30">
        <f>K112</f>
        <v>120000</v>
      </c>
    </row>
    <row r="112" spans="1:11" ht="19.5" customHeight="1">
      <c r="A112" s="4"/>
      <c r="B112" s="33"/>
      <c r="C112" s="33"/>
      <c r="D112" s="33"/>
      <c r="E112" s="33"/>
      <c r="F112" s="34"/>
      <c r="G112" s="32" t="s">
        <v>5</v>
      </c>
      <c r="H112" s="82"/>
      <c r="I112" s="29">
        <v>300</v>
      </c>
      <c r="J112" s="30">
        <v>110000</v>
      </c>
      <c r="K112" s="30">
        <v>120000</v>
      </c>
    </row>
    <row r="113" spans="1:240" s="51" customFormat="1" ht="33" customHeight="1">
      <c r="A113" s="50"/>
      <c r="B113" s="33"/>
      <c r="C113" s="33"/>
      <c r="D113" s="33"/>
      <c r="E113" s="33"/>
      <c r="F113" s="34"/>
      <c r="G113" s="32" t="s">
        <v>119</v>
      </c>
      <c r="H113" s="28" t="s">
        <v>331</v>
      </c>
      <c r="I113" s="29" t="s">
        <v>0</v>
      </c>
      <c r="J113" s="30">
        <f>J115+J114</f>
        <v>4469000</v>
      </c>
      <c r="K113" s="30">
        <f>K115+K114</f>
        <v>5698000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</row>
    <row r="114" spans="1:240" s="51" customFormat="1" ht="37.5" customHeight="1">
      <c r="A114" s="50"/>
      <c r="B114" s="33"/>
      <c r="C114" s="33"/>
      <c r="D114" s="33"/>
      <c r="E114" s="33"/>
      <c r="F114" s="34"/>
      <c r="G114" s="32" t="s">
        <v>2</v>
      </c>
      <c r="H114" s="28"/>
      <c r="I114" s="29">
        <v>200</v>
      </c>
      <c r="J114" s="30">
        <v>71000</v>
      </c>
      <c r="K114" s="30">
        <v>90600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</row>
    <row r="115" spans="1:240" s="51" customFormat="1" ht="18" customHeight="1">
      <c r="A115" s="50"/>
      <c r="B115" s="199" t="s">
        <v>66</v>
      </c>
      <c r="C115" s="199"/>
      <c r="D115" s="199"/>
      <c r="E115" s="199"/>
      <c r="F115" s="200"/>
      <c r="G115" s="32" t="s">
        <v>5</v>
      </c>
      <c r="H115" s="28" t="s">
        <v>0</v>
      </c>
      <c r="I115" s="29">
        <v>300</v>
      </c>
      <c r="J115" s="30">
        <v>4398000</v>
      </c>
      <c r="K115" s="30">
        <v>5607400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</row>
    <row r="116" spans="1:240" s="51" customFormat="1" ht="54" customHeight="1">
      <c r="A116" s="50"/>
      <c r="B116" s="33"/>
      <c r="C116" s="33"/>
      <c r="D116" s="33"/>
      <c r="E116" s="33"/>
      <c r="F116" s="34"/>
      <c r="G116" s="32" t="s">
        <v>124</v>
      </c>
      <c r="H116" s="28" t="s">
        <v>332</v>
      </c>
      <c r="I116" s="29" t="s">
        <v>0</v>
      </c>
      <c r="J116" s="30">
        <f>J118+J117</f>
        <v>5336000</v>
      </c>
      <c r="K116" s="30">
        <f>K118+K117</f>
        <v>6804000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</row>
    <row r="117" spans="1:240" s="51" customFormat="1" ht="36" customHeight="1">
      <c r="A117" s="50"/>
      <c r="B117" s="197">
        <v>500</v>
      </c>
      <c r="C117" s="197"/>
      <c r="D117" s="197"/>
      <c r="E117" s="197"/>
      <c r="F117" s="198"/>
      <c r="G117" s="32" t="s">
        <v>2</v>
      </c>
      <c r="H117" s="28"/>
      <c r="I117" s="29">
        <v>200</v>
      </c>
      <c r="J117" s="30">
        <v>78000</v>
      </c>
      <c r="K117" s="30">
        <v>100000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</row>
    <row r="118" spans="1:240" s="51" customFormat="1" ht="15">
      <c r="A118" s="50"/>
      <c r="B118" s="199" t="s">
        <v>65</v>
      </c>
      <c r="C118" s="199"/>
      <c r="D118" s="199"/>
      <c r="E118" s="199"/>
      <c r="F118" s="200"/>
      <c r="G118" s="32" t="s">
        <v>5</v>
      </c>
      <c r="H118" s="28" t="s">
        <v>0</v>
      </c>
      <c r="I118" s="29">
        <v>300</v>
      </c>
      <c r="J118" s="30">
        <v>5258000</v>
      </c>
      <c r="K118" s="30">
        <v>6704000</v>
      </c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</row>
    <row r="119" spans="1:240" s="51" customFormat="1" ht="46.5" hidden="1">
      <c r="A119" s="50"/>
      <c r="B119" s="33"/>
      <c r="C119" s="33"/>
      <c r="D119" s="33"/>
      <c r="E119" s="33"/>
      <c r="F119" s="34"/>
      <c r="G119" s="32" t="s">
        <v>556</v>
      </c>
      <c r="H119" s="28" t="s">
        <v>336</v>
      </c>
      <c r="I119" s="29" t="s">
        <v>0</v>
      </c>
      <c r="J119" s="30">
        <f>J121+J120</f>
        <v>0</v>
      </c>
      <c r="K119" s="30">
        <f>K121+K120</f>
        <v>0</v>
      </c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</row>
    <row r="120" spans="1:240" s="51" customFormat="1" ht="36" customHeight="1" hidden="1">
      <c r="A120" s="50"/>
      <c r="B120" s="197">
        <v>500</v>
      </c>
      <c r="C120" s="197"/>
      <c r="D120" s="197"/>
      <c r="E120" s="197"/>
      <c r="F120" s="198"/>
      <c r="G120" s="32" t="s">
        <v>2</v>
      </c>
      <c r="H120" s="28"/>
      <c r="I120" s="29">
        <v>200</v>
      </c>
      <c r="J120" s="30"/>
      <c r="K120" s="30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  <c r="GM120" s="6"/>
      <c r="GN120" s="6"/>
      <c r="GO120" s="6"/>
      <c r="GP120" s="6"/>
      <c r="GQ120" s="6"/>
      <c r="GR120" s="6"/>
      <c r="GS120" s="6"/>
      <c r="GT120" s="6"/>
      <c r="GU120" s="6"/>
      <c r="GV120" s="6"/>
      <c r="GW120" s="6"/>
      <c r="GX120" s="6"/>
      <c r="GY120" s="6"/>
      <c r="GZ120" s="6"/>
      <c r="HA120" s="6"/>
      <c r="HB120" s="6"/>
      <c r="HC120" s="6"/>
      <c r="HD120" s="6"/>
      <c r="HE120" s="6"/>
      <c r="HF120" s="6"/>
      <c r="HG120" s="6"/>
      <c r="HH120" s="6"/>
      <c r="HI120" s="6"/>
      <c r="HJ120" s="6"/>
      <c r="HK120" s="6"/>
      <c r="HL120" s="6"/>
      <c r="HM120" s="6"/>
      <c r="HN120" s="6"/>
      <c r="HO120" s="6"/>
      <c r="HP120" s="6"/>
      <c r="HQ120" s="6"/>
      <c r="HR120" s="6"/>
      <c r="HS120" s="6"/>
      <c r="HT120" s="6"/>
      <c r="HU120" s="6"/>
      <c r="HV120" s="6"/>
      <c r="HW120" s="6"/>
      <c r="HX120" s="6"/>
      <c r="HY120" s="6"/>
      <c r="HZ120" s="6"/>
      <c r="IA120" s="6"/>
      <c r="IB120" s="6"/>
      <c r="IC120" s="6"/>
      <c r="ID120" s="6"/>
      <c r="IE120" s="6"/>
      <c r="IF120" s="6"/>
    </row>
    <row r="121" spans="1:240" s="51" customFormat="1" ht="19.5" customHeight="1" hidden="1">
      <c r="A121" s="50"/>
      <c r="B121" s="199" t="s">
        <v>64</v>
      </c>
      <c r="C121" s="199"/>
      <c r="D121" s="199"/>
      <c r="E121" s="199"/>
      <c r="F121" s="200"/>
      <c r="G121" s="32" t="s">
        <v>5</v>
      </c>
      <c r="H121" s="28" t="s">
        <v>0</v>
      </c>
      <c r="I121" s="29">
        <v>300</v>
      </c>
      <c r="J121" s="30">
        <v>0</v>
      </c>
      <c r="K121" s="30">
        <v>0</v>
      </c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</row>
    <row r="122" spans="1:240" s="51" customFormat="1" ht="65.25" customHeight="1">
      <c r="A122" s="50"/>
      <c r="B122" s="33"/>
      <c r="C122" s="33"/>
      <c r="D122" s="33"/>
      <c r="E122" s="33"/>
      <c r="F122" s="34"/>
      <c r="G122" s="32" t="s">
        <v>125</v>
      </c>
      <c r="H122" s="28" t="s">
        <v>333</v>
      </c>
      <c r="I122" s="29" t="s">
        <v>0</v>
      </c>
      <c r="J122" s="30">
        <f>J124+J123</f>
        <v>10059000</v>
      </c>
      <c r="K122" s="30">
        <f>K124+K123</f>
        <v>12984000</v>
      </c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</row>
    <row r="123" spans="1:240" s="51" customFormat="1" ht="38.25" customHeight="1">
      <c r="A123" s="50"/>
      <c r="B123" s="197">
        <v>500</v>
      </c>
      <c r="C123" s="197"/>
      <c r="D123" s="197"/>
      <c r="E123" s="197"/>
      <c r="F123" s="198"/>
      <c r="G123" s="32" t="s">
        <v>2</v>
      </c>
      <c r="H123" s="28"/>
      <c r="I123" s="29">
        <v>200</v>
      </c>
      <c r="J123" s="30">
        <v>148655</v>
      </c>
      <c r="K123" s="30">
        <v>191882</v>
      </c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</row>
    <row r="124" spans="1:240" s="51" customFormat="1" ht="18.75" customHeight="1">
      <c r="A124" s="50"/>
      <c r="B124" s="199" t="s">
        <v>63</v>
      </c>
      <c r="C124" s="199"/>
      <c r="D124" s="199"/>
      <c r="E124" s="199"/>
      <c r="F124" s="200"/>
      <c r="G124" s="32" t="s">
        <v>5</v>
      </c>
      <c r="H124" s="28" t="s">
        <v>0</v>
      </c>
      <c r="I124" s="29">
        <v>300</v>
      </c>
      <c r="J124" s="30">
        <v>9910345</v>
      </c>
      <c r="K124" s="30">
        <v>12792118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</row>
    <row r="125" spans="1:240" s="51" customFormat="1" ht="14.25" customHeight="1">
      <c r="A125" s="50"/>
      <c r="B125" s="199" t="s">
        <v>62</v>
      </c>
      <c r="C125" s="199"/>
      <c r="D125" s="199"/>
      <c r="E125" s="199"/>
      <c r="F125" s="200"/>
      <c r="G125" s="32" t="s">
        <v>127</v>
      </c>
      <c r="H125" s="28" t="s">
        <v>334</v>
      </c>
      <c r="I125" s="29" t="s">
        <v>0</v>
      </c>
      <c r="J125" s="30">
        <f>J127+J126</f>
        <v>2779500</v>
      </c>
      <c r="K125" s="30">
        <f>K127+K126</f>
        <v>3542950</v>
      </c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</row>
    <row r="126" spans="1:240" s="51" customFormat="1" ht="33" customHeight="1">
      <c r="A126" s="50"/>
      <c r="B126" s="197">
        <v>500</v>
      </c>
      <c r="C126" s="197"/>
      <c r="D126" s="197"/>
      <c r="E126" s="197"/>
      <c r="F126" s="198"/>
      <c r="G126" s="32" t="s">
        <v>2</v>
      </c>
      <c r="H126" s="28"/>
      <c r="I126" s="29">
        <v>200</v>
      </c>
      <c r="J126" s="30">
        <v>41076</v>
      </c>
      <c r="K126" s="30">
        <v>52359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</row>
    <row r="127" spans="1:240" s="51" customFormat="1" ht="15.75" customHeight="1">
      <c r="A127" s="50"/>
      <c r="B127" s="199" t="s">
        <v>61</v>
      </c>
      <c r="C127" s="199"/>
      <c r="D127" s="199"/>
      <c r="E127" s="199"/>
      <c r="F127" s="200"/>
      <c r="G127" s="32" t="s">
        <v>5</v>
      </c>
      <c r="H127" s="28" t="s">
        <v>0</v>
      </c>
      <c r="I127" s="29">
        <v>300</v>
      </c>
      <c r="J127" s="30">
        <v>2738424</v>
      </c>
      <c r="K127" s="30">
        <v>3490591</v>
      </c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</row>
    <row r="128" spans="1:240" s="31" customFormat="1" ht="30.75" hidden="1">
      <c r="A128" s="27"/>
      <c r="B128" s="33"/>
      <c r="C128" s="33"/>
      <c r="D128" s="33"/>
      <c r="E128" s="33"/>
      <c r="F128" s="34"/>
      <c r="G128" s="32" t="s">
        <v>128</v>
      </c>
      <c r="H128" s="28" t="s">
        <v>59</v>
      </c>
      <c r="I128" s="29" t="s">
        <v>0</v>
      </c>
      <c r="J128" s="30"/>
      <c r="K128" s="30">
        <f>K129</f>
        <v>0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</row>
    <row r="129" spans="1:11" ht="19.5" customHeight="1" hidden="1">
      <c r="A129" s="4"/>
      <c r="B129" s="197">
        <v>500</v>
      </c>
      <c r="C129" s="197"/>
      <c r="D129" s="197"/>
      <c r="E129" s="197"/>
      <c r="F129" s="198"/>
      <c r="G129" s="32" t="s">
        <v>5</v>
      </c>
      <c r="H129" s="28" t="s">
        <v>0</v>
      </c>
      <c r="I129" s="29">
        <v>300</v>
      </c>
      <c r="J129" s="30"/>
      <c r="K129" s="30">
        <v>0</v>
      </c>
    </row>
    <row r="130" spans="2:11" ht="12" hidden="1">
      <c r="B130" s="31"/>
      <c r="C130" s="31"/>
      <c r="D130" s="31"/>
      <c r="E130" s="31"/>
      <c r="F130" s="31"/>
      <c r="G130" s="31"/>
      <c r="H130" s="31"/>
      <c r="I130" s="31"/>
      <c r="J130" s="83"/>
      <c r="K130" s="31"/>
    </row>
    <row r="131" spans="2:11" ht="12" hidden="1">
      <c r="B131" s="31"/>
      <c r="C131" s="31"/>
      <c r="D131" s="31"/>
      <c r="E131" s="31"/>
      <c r="F131" s="31"/>
      <c r="G131" s="31"/>
      <c r="H131" s="31"/>
      <c r="I131" s="31"/>
      <c r="J131" s="83"/>
      <c r="K131" s="31"/>
    </row>
    <row r="132" spans="1:240" s="51" customFormat="1" ht="30.75">
      <c r="A132" s="50"/>
      <c r="B132" s="33"/>
      <c r="C132" s="33"/>
      <c r="D132" s="33"/>
      <c r="E132" s="33"/>
      <c r="F132" s="34"/>
      <c r="G132" s="32" t="s">
        <v>129</v>
      </c>
      <c r="H132" s="28" t="s">
        <v>335</v>
      </c>
      <c r="I132" s="29" t="s">
        <v>0</v>
      </c>
      <c r="J132" s="30">
        <f>J134+J133</f>
        <v>4960000</v>
      </c>
      <c r="K132" s="30">
        <f>K134+K133</f>
        <v>6324000</v>
      </c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</row>
    <row r="133" spans="1:240" s="51" customFormat="1" ht="33" customHeight="1">
      <c r="A133" s="50"/>
      <c r="B133" s="33"/>
      <c r="C133" s="33"/>
      <c r="D133" s="33"/>
      <c r="E133" s="33"/>
      <c r="F133" s="34"/>
      <c r="G133" s="32" t="s">
        <v>2</v>
      </c>
      <c r="H133" s="28"/>
      <c r="I133" s="29">
        <v>200</v>
      </c>
      <c r="J133" s="30">
        <v>12000</v>
      </c>
      <c r="K133" s="30">
        <v>15000</v>
      </c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</row>
    <row r="134" spans="1:240" s="51" customFormat="1" ht="20.25" customHeight="1">
      <c r="A134" s="50"/>
      <c r="B134" s="199" t="s">
        <v>58</v>
      </c>
      <c r="C134" s="199"/>
      <c r="D134" s="199"/>
      <c r="E134" s="199"/>
      <c r="F134" s="200"/>
      <c r="G134" s="32" t="s">
        <v>5</v>
      </c>
      <c r="H134" s="28" t="s">
        <v>0</v>
      </c>
      <c r="I134" s="29">
        <v>300</v>
      </c>
      <c r="J134" s="30">
        <v>4948000</v>
      </c>
      <c r="K134" s="30">
        <v>6309000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</row>
    <row r="135" spans="1:240" s="51" customFormat="1" ht="46.5" customHeight="1">
      <c r="A135" s="50"/>
      <c r="B135" s="33"/>
      <c r="C135" s="33"/>
      <c r="D135" s="33"/>
      <c r="E135" s="33"/>
      <c r="F135" s="34"/>
      <c r="G135" s="32" t="s">
        <v>490</v>
      </c>
      <c r="H135" s="28" t="s">
        <v>525</v>
      </c>
      <c r="I135" s="29"/>
      <c r="J135" s="30">
        <f>SUM(J136)</f>
        <v>166047</v>
      </c>
      <c r="K135" s="30">
        <f>SUM(K136)</f>
        <v>174472</v>
      </c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</row>
    <row r="136" spans="1:240" s="51" customFormat="1" ht="20.25" customHeight="1">
      <c r="A136" s="50"/>
      <c r="B136" s="33"/>
      <c r="C136" s="33"/>
      <c r="D136" s="33"/>
      <c r="E136" s="33"/>
      <c r="F136" s="34"/>
      <c r="G136" s="32" t="s">
        <v>5</v>
      </c>
      <c r="H136" s="28"/>
      <c r="I136" s="29">
        <v>300</v>
      </c>
      <c r="J136" s="30">
        <v>166047</v>
      </c>
      <c r="K136" s="30">
        <v>174472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</row>
    <row r="137" spans="1:240" s="51" customFormat="1" ht="77.25" customHeight="1" hidden="1">
      <c r="A137" s="50"/>
      <c r="B137" s="33"/>
      <c r="C137" s="33"/>
      <c r="D137" s="33"/>
      <c r="E137" s="33"/>
      <c r="F137" s="34"/>
      <c r="G137" s="32" t="s">
        <v>526</v>
      </c>
      <c r="H137" s="28" t="s">
        <v>527</v>
      </c>
      <c r="I137" s="29"/>
      <c r="J137" s="30">
        <f>SUM(J138)</f>
        <v>0</v>
      </c>
      <c r="K137" s="30">
        <f>SUM(K138)</f>
        <v>0</v>
      </c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</row>
    <row r="138" spans="1:240" s="51" customFormat="1" ht="36" customHeight="1" hidden="1">
      <c r="A138" s="50"/>
      <c r="B138" s="33"/>
      <c r="C138" s="33"/>
      <c r="D138" s="33"/>
      <c r="E138" s="33"/>
      <c r="F138" s="34"/>
      <c r="G138" s="32" t="s">
        <v>2</v>
      </c>
      <c r="H138" s="28"/>
      <c r="I138" s="29">
        <v>200</v>
      </c>
      <c r="J138" s="30">
        <v>0</v>
      </c>
      <c r="K138" s="30">
        <v>0</v>
      </c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</row>
    <row r="139" spans="1:240" s="51" customFormat="1" ht="64.5" customHeight="1">
      <c r="A139" s="50"/>
      <c r="B139" s="33"/>
      <c r="C139" s="33"/>
      <c r="D139" s="33"/>
      <c r="E139" s="33"/>
      <c r="F139" s="34"/>
      <c r="G139" s="32" t="s">
        <v>528</v>
      </c>
      <c r="H139" s="28" t="s">
        <v>529</v>
      </c>
      <c r="I139" s="29"/>
      <c r="J139" s="30">
        <f>SUM(J140)</f>
        <v>2872</v>
      </c>
      <c r="K139" s="30">
        <f>SUM(K140)</f>
        <v>3018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</row>
    <row r="140" spans="1:240" s="51" customFormat="1" ht="36.75" customHeight="1">
      <c r="A140" s="50"/>
      <c r="B140" s="33"/>
      <c r="C140" s="33"/>
      <c r="D140" s="33"/>
      <c r="E140" s="33"/>
      <c r="F140" s="34"/>
      <c r="G140" s="32" t="s">
        <v>2</v>
      </c>
      <c r="H140" s="28"/>
      <c r="I140" s="29">
        <v>200</v>
      </c>
      <c r="J140" s="30">
        <v>2872</v>
      </c>
      <c r="K140" s="30">
        <v>3018</v>
      </c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  <c r="HX140" s="6"/>
      <c r="HY140" s="6"/>
      <c r="HZ140" s="6"/>
      <c r="IA140" s="6"/>
      <c r="IB140" s="6"/>
      <c r="IC140" s="6"/>
      <c r="ID140" s="6"/>
      <c r="IE140" s="6"/>
      <c r="IF140" s="6"/>
    </row>
    <row r="141" spans="1:240" s="51" customFormat="1" ht="57" customHeight="1">
      <c r="A141" s="50"/>
      <c r="B141" s="182"/>
      <c r="C141" s="182"/>
      <c r="D141" s="182"/>
      <c r="E141" s="182"/>
      <c r="F141" s="183"/>
      <c r="G141" s="32" t="s">
        <v>722</v>
      </c>
      <c r="H141" s="28" t="s">
        <v>721</v>
      </c>
      <c r="I141" s="29"/>
      <c r="J141" s="30">
        <f>J142</f>
        <v>187238</v>
      </c>
      <c r="K141" s="30">
        <f>K142</f>
        <v>187238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  <c r="GM141" s="6"/>
      <c r="GN141" s="6"/>
      <c r="GO141" s="6"/>
      <c r="GP141" s="6"/>
      <c r="GQ141" s="6"/>
      <c r="GR141" s="6"/>
      <c r="GS141" s="6"/>
      <c r="GT141" s="6"/>
      <c r="GU141" s="6"/>
      <c r="GV141" s="6"/>
      <c r="GW141" s="6"/>
      <c r="GX141" s="6"/>
      <c r="GY141" s="6"/>
      <c r="GZ141" s="6"/>
      <c r="HA141" s="6"/>
      <c r="HB141" s="6"/>
      <c r="HC141" s="6"/>
      <c r="HD141" s="6"/>
      <c r="HE141" s="6"/>
      <c r="HF141" s="6"/>
      <c r="HG141" s="6"/>
      <c r="HH141" s="6"/>
      <c r="HI141" s="6"/>
      <c r="HJ141" s="6"/>
      <c r="HK141" s="6"/>
      <c r="HL141" s="6"/>
      <c r="HM141" s="6"/>
      <c r="HN141" s="6"/>
      <c r="HO141" s="6"/>
      <c r="HP141" s="6"/>
      <c r="HQ141" s="6"/>
      <c r="HR141" s="6"/>
      <c r="HS141" s="6"/>
      <c r="HT141" s="6"/>
      <c r="HU141" s="6"/>
      <c r="HV141" s="6"/>
      <c r="HW141" s="6"/>
      <c r="HX141" s="6"/>
      <c r="HY141" s="6"/>
      <c r="HZ141" s="6"/>
      <c r="IA141" s="6"/>
      <c r="IB141" s="6"/>
      <c r="IC141" s="6"/>
      <c r="ID141" s="6"/>
      <c r="IE141" s="6"/>
      <c r="IF141" s="6"/>
    </row>
    <row r="142" spans="1:240" s="51" customFormat="1" ht="36.75" customHeight="1">
      <c r="A142" s="50"/>
      <c r="B142" s="182"/>
      <c r="C142" s="182"/>
      <c r="D142" s="182"/>
      <c r="E142" s="182"/>
      <c r="F142" s="183"/>
      <c r="G142" s="32" t="s">
        <v>2</v>
      </c>
      <c r="H142" s="28"/>
      <c r="I142" s="29">
        <v>200</v>
      </c>
      <c r="J142" s="30">
        <v>187238</v>
      </c>
      <c r="K142" s="30">
        <v>187238</v>
      </c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  <c r="IA142" s="6"/>
      <c r="IB142" s="6"/>
      <c r="IC142" s="6"/>
      <c r="ID142" s="6"/>
      <c r="IE142" s="6"/>
      <c r="IF142" s="6"/>
    </row>
    <row r="143" spans="1:240" s="51" customFormat="1" ht="36.75" customHeight="1">
      <c r="A143" s="50"/>
      <c r="B143" s="176"/>
      <c r="C143" s="176"/>
      <c r="D143" s="176"/>
      <c r="E143" s="176"/>
      <c r="F143" s="177"/>
      <c r="G143" s="43" t="s">
        <v>657</v>
      </c>
      <c r="H143" s="44" t="s">
        <v>654</v>
      </c>
      <c r="I143" s="29"/>
      <c r="J143" s="30">
        <f>J144+J146+J148</f>
        <v>23084334</v>
      </c>
      <c r="K143" s="30">
        <f>K144+K146+K148</f>
        <v>22913888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</row>
    <row r="144" spans="1:240" s="51" customFormat="1" ht="53.25" customHeight="1">
      <c r="A144" s="50"/>
      <c r="B144" s="176"/>
      <c r="C144" s="176"/>
      <c r="D144" s="176"/>
      <c r="E144" s="176"/>
      <c r="F144" s="177"/>
      <c r="G144" s="32" t="s">
        <v>556</v>
      </c>
      <c r="H144" s="28" t="s">
        <v>655</v>
      </c>
      <c r="I144" s="29"/>
      <c r="J144" s="30">
        <f>J145</f>
        <v>12624768</v>
      </c>
      <c r="K144" s="30">
        <f>K145</f>
        <v>12361752</v>
      </c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  <c r="IA144" s="6"/>
      <c r="IB144" s="6"/>
      <c r="IC144" s="6"/>
      <c r="ID144" s="6"/>
      <c r="IE144" s="6"/>
      <c r="IF144" s="6"/>
    </row>
    <row r="145" spans="1:240" s="51" customFormat="1" ht="36.75" customHeight="1">
      <c r="A145" s="50"/>
      <c r="B145" s="176"/>
      <c r="C145" s="176"/>
      <c r="D145" s="176"/>
      <c r="E145" s="176"/>
      <c r="F145" s="177"/>
      <c r="G145" s="32" t="s">
        <v>5</v>
      </c>
      <c r="H145" s="28"/>
      <c r="I145" s="29">
        <v>300</v>
      </c>
      <c r="J145" s="30">
        <v>12624768</v>
      </c>
      <c r="K145" s="30">
        <v>12361752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  <c r="IA145" s="6"/>
      <c r="IB145" s="6"/>
      <c r="IC145" s="6"/>
      <c r="ID145" s="6"/>
      <c r="IE145" s="6"/>
      <c r="IF145" s="6"/>
    </row>
    <row r="146" spans="1:240" s="51" customFormat="1" ht="36.75" customHeight="1">
      <c r="A146" s="50"/>
      <c r="B146" s="176"/>
      <c r="C146" s="176"/>
      <c r="D146" s="176"/>
      <c r="E146" s="176"/>
      <c r="F146" s="177"/>
      <c r="G146" s="32" t="s">
        <v>565</v>
      </c>
      <c r="H146" s="28" t="s">
        <v>656</v>
      </c>
      <c r="I146" s="29"/>
      <c r="J146" s="30">
        <f>J147</f>
        <v>10286266</v>
      </c>
      <c r="K146" s="30">
        <f>K147</f>
        <v>10378836</v>
      </c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  <c r="IA146" s="6"/>
      <c r="IB146" s="6"/>
      <c r="IC146" s="6"/>
      <c r="ID146" s="6"/>
      <c r="IE146" s="6"/>
      <c r="IF146" s="6"/>
    </row>
    <row r="147" spans="1:240" s="51" customFormat="1" ht="27.75" customHeight="1">
      <c r="A147" s="50"/>
      <c r="B147" s="176"/>
      <c r="C147" s="176"/>
      <c r="D147" s="176"/>
      <c r="E147" s="176"/>
      <c r="F147" s="177"/>
      <c r="G147" s="32" t="s">
        <v>5</v>
      </c>
      <c r="H147" s="28"/>
      <c r="I147" s="29">
        <v>300</v>
      </c>
      <c r="J147" s="30">
        <v>10286266</v>
      </c>
      <c r="K147" s="30">
        <v>10378836</v>
      </c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  <c r="IA147" s="6"/>
      <c r="IB147" s="6"/>
      <c r="IC147" s="6"/>
      <c r="ID147" s="6"/>
      <c r="IE147" s="6"/>
      <c r="IF147" s="6"/>
    </row>
    <row r="148" spans="1:240" s="51" customFormat="1" ht="80.25" customHeight="1">
      <c r="A148" s="50"/>
      <c r="B148" s="186"/>
      <c r="C148" s="186"/>
      <c r="D148" s="186"/>
      <c r="E148" s="186"/>
      <c r="F148" s="187"/>
      <c r="G148" s="32" t="s">
        <v>526</v>
      </c>
      <c r="H148" s="28" t="s">
        <v>730</v>
      </c>
      <c r="I148" s="29"/>
      <c r="J148" s="30">
        <f>J149</f>
        <v>173300</v>
      </c>
      <c r="K148" s="30">
        <f>K149</f>
        <v>173300</v>
      </c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</row>
    <row r="149" spans="1:240" s="51" customFormat="1" ht="38.25" customHeight="1">
      <c r="A149" s="50"/>
      <c r="B149" s="186"/>
      <c r="C149" s="186"/>
      <c r="D149" s="186"/>
      <c r="E149" s="186"/>
      <c r="F149" s="187"/>
      <c r="G149" s="32" t="s">
        <v>2</v>
      </c>
      <c r="H149" s="28"/>
      <c r="I149" s="29">
        <v>200</v>
      </c>
      <c r="J149" s="30">
        <v>173300</v>
      </c>
      <c r="K149" s="30">
        <v>173300</v>
      </c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  <c r="IA149" s="6"/>
      <c r="IB149" s="6"/>
      <c r="IC149" s="6"/>
      <c r="ID149" s="6"/>
      <c r="IE149" s="6"/>
      <c r="IF149" s="6"/>
    </row>
    <row r="150" spans="1:11" ht="55.5" customHeight="1">
      <c r="A150" s="4"/>
      <c r="B150" s="33"/>
      <c r="C150" s="33"/>
      <c r="D150" s="33"/>
      <c r="E150" s="33"/>
      <c r="F150" s="34"/>
      <c r="G150" s="43" t="s">
        <v>339</v>
      </c>
      <c r="H150" s="44" t="s">
        <v>337</v>
      </c>
      <c r="I150" s="29"/>
      <c r="J150" s="30">
        <f>J151+J154+J156</f>
        <v>8790867</v>
      </c>
      <c r="K150" s="30">
        <f>K151+K154+K156</f>
        <v>8966607</v>
      </c>
    </row>
    <row r="151" spans="1:240" s="51" customFormat="1" ht="35.25" customHeight="1">
      <c r="A151" s="50"/>
      <c r="B151" s="33"/>
      <c r="C151" s="33"/>
      <c r="D151" s="33"/>
      <c r="E151" s="33"/>
      <c r="F151" s="34"/>
      <c r="G151" s="32" t="s">
        <v>557</v>
      </c>
      <c r="H151" s="28" t="s">
        <v>338</v>
      </c>
      <c r="I151" s="29"/>
      <c r="J151" s="30">
        <f>J152+J153</f>
        <v>702400</v>
      </c>
      <c r="K151" s="30">
        <f>K152+K153</f>
        <v>878140</v>
      </c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  <c r="IA151" s="6"/>
      <c r="IB151" s="6"/>
      <c r="IC151" s="6"/>
      <c r="ID151" s="6"/>
      <c r="IE151" s="6"/>
      <c r="IF151" s="6"/>
    </row>
    <row r="152" spans="1:240" s="51" customFormat="1" ht="35.25" customHeight="1">
      <c r="A152" s="50"/>
      <c r="B152" s="166"/>
      <c r="C152" s="166"/>
      <c r="D152" s="166"/>
      <c r="E152" s="166"/>
      <c r="F152" s="167"/>
      <c r="G152" s="32" t="s">
        <v>2</v>
      </c>
      <c r="H152" s="28"/>
      <c r="I152" s="29">
        <v>200</v>
      </c>
      <c r="J152" s="30">
        <v>10300</v>
      </c>
      <c r="K152" s="30">
        <v>12640</v>
      </c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</row>
    <row r="153" spans="1:240" s="51" customFormat="1" ht="20.25" customHeight="1">
      <c r="A153" s="50"/>
      <c r="B153" s="33"/>
      <c r="C153" s="33"/>
      <c r="D153" s="33"/>
      <c r="E153" s="33"/>
      <c r="F153" s="34"/>
      <c r="G153" s="32" t="s">
        <v>5</v>
      </c>
      <c r="H153" s="28"/>
      <c r="I153" s="29">
        <v>300</v>
      </c>
      <c r="J153" s="30">
        <v>692100</v>
      </c>
      <c r="K153" s="30">
        <v>865500</v>
      </c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  <c r="IA153" s="6"/>
      <c r="IB153" s="6"/>
      <c r="IC153" s="6"/>
      <c r="ID153" s="6"/>
      <c r="IE153" s="6"/>
      <c r="IF153" s="6"/>
    </row>
    <row r="154" spans="1:240" s="51" customFormat="1" ht="63.75" customHeight="1">
      <c r="A154" s="50"/>
      <c r="B154" s="182"/>
      <c r="C154" s="182"/>
      <c r="D154" s="182"/>
      <c r="E154" s="182"/>
      <c r="F154" s="183"/>
      <c r="G154" s="32" t="s">
        <v>719</v>
      </c>
      <c r="H154" s="28" t="s">
        <v>717</v>
      </c>
      <c r="I154" s="29"/>
      <c r="J154" s="30">
        <f>J155</f>
        <v>122850</v>
      </c>
      <c r="K154" s="30">
        <f>K155</f>
        <v>122850</v>
      </c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  <c r="IA154" s="6"/>
      <c r="IB154" s="6"/>
      <c r="IC154" s="6"/>
      <c r="ID154" s="6"/>
      <c r="IE154" s="6"/>
      <c r="IF154" s="6"/>
    </row>
    <row r="155" spans="1:240" s="51" customFormat="1" ht="33.75" customHeight="1">
      <c r="A155" s="50"/>
      <c r="B155" s="182"/>
      <c r="C155" s="182"/>
      <c r="D155" s="182"/>
      <c r="E155" s="182"/>
      <c r="F155" s="183"/>
      <c r="G155" s="32" t="s">
        <v>2</v>
      </c>
      <c r="H155" s="28"/>
      <c r="I155" s="29">
        <v>200</v>
      </c>
      <c r="J155" s="30">
        <v>122850</v>
      </c>
      <c r="K155" s="30">
        <v>122850</v>
      </c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  <c r="IA155" s="6"/>
      <c r="IB155" s="6"/>
      <c r="IC155" s="6"/>
      <c r="ID155" s="6"/>
      <c r="IE155" s="6"/>
      <c r="IF155" s="6"/>
    </row>
    <row r="156" spans="1:240" s="51" customFormat="1" ht="54.75" customHeight="1">
      <c r="A156" s="50"/>
      <c r="B156" s="182"/>
      <c r="C156" s="182"/>
      <c r="D156" s="182"/>
      <c r="E156" s="182"/>
      <c r="F156" s="183"/>
      <c r="G156" s="32" t="s">
        <v>720</v>
      </c>
      <c r="H156" s="28" t="s">
        <v>718</v>
      </c>
      <c r="I156" s="29"/>
      <c r="J156" s="30">
        <f>J157</f>
        <v>7965617</v>
      </c>
      <c r="K156" s="30">
        <f>K157</f>
        <v>7965617</v>
      </c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  <c r="IA156" s="6"/>
      <c r="IB156" s="6"/>
      <c r="IC156" s="6"/>
      <c r="ID156" s="6"/>
      <c r="IE156" s="6"/>
      <c r="IF156" s="6"/>
    </row>
    <row r="157" spans="1:240" s="51" customFormat="1" ht="20.25" customHeight="1">
      <c r="A157" s="50"/>
      <c r="B157" s="182"/>
      <c r="C157" s="182"/>
      <c r="D157" s="182"/>
      <c r="E157" s="182"/>
      <c r="F157" s="183"/>
      <c r="G157" s="32" t="s">
        <v>5</v>
      </c>
      <c r="H157" s="28"/>
      <c r="I157" s="29">
        <v>300</v>
      </c>
      <c r="J157" s="30">
        <v>7965617</v>
      </c>
      <c r="K157" s="30">
        <v>7965617</v>
      </c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</row>
    <row r="158" spans="1:11" ht="33.75" customHeight="1">
      <c r="A158" s="4"/>
      <c r="B158" s="33"/>
      <c r="C158" s="33"/>
      <c r="D158" s="33"/>
      <c r="E158" s="33"/>
      <c r="F158" s="34"/>
      <c r="G158" s="43" t="s">
        <v>345</v>
      </c>
      <c r="H158" s="44" t="s">
        <v>510</v>
      </c>
      <c r="I158" s="29"/>
      <c r="J158" s="30">
        <f>J159</f>
        <v>57562786</v>
      </c>
      <c r="K158" s="30">
        <f>K159</f>
        <v>57562786</v>
      </c>
    </row>
    <row r="159" spans="1:240" s="51" customFormat="1" ht="89.25" customHeight="1">
      <c r="A159" s="50"/>
      <c r="B159" s="33"/>
      <c r="C159" s="33"/>
      <c r="D159" s="33"/>
      <c r="E159" s="33"/>
      <c r="F159" s="34"/>
      <c r="G159" s="32" t="s">
        <v>558</v>
      </c>
      <c r="H159" s="28" t="s">
        <v>511</v>
      </c>
      <c r="I159" s="29"/>
      <c r="J159" s="30">
        <f>J160</f>
        <v>57562786</v>
      </c>
      <c r="K159" s="30">
        <f>K160</f>
        <v>57562786</v>
      </c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  <c r="CE159" s="6"/>
      <c r="CF159" s="6"/>
      <c r="CG159" s="6"/>
      <c r="CH159" s="6"/>
      <c r="CI159" s="6"/>
      <c r="CJ159" s="6"/>
      <c r="CK159" s="6"/>
      <c r="CL159" s="6"/>
      <c r="CM159" s="6"/>
      <c r="CN159" s="6"/>
      <c r="CO159" s="6"/>
      <c r="CP159" s="6"/>
      <c r="CQ159" s="6"/>
      <c r="CR159" s="6"/>
      <c r="CS159" s="6"/>
      <c r="CT159" s="6"/>
      <c r="CU159" s="6"/>
      <c r="CV159" s="6"/>
      <c r="CW159" s="6"/>
      <c r="CX159" s="6"/>
      <c r="CY159" s="6"/>
      <c r="CZ159" s="6"/>
      <c r="DA159" s="6"/>
      <c r="DB159" s="6"/>
      <c r="DC159" s="6"/>
      <c r="DD159" s="6"/>
      <c r="DE159" s="6"/>
      <c r="DF159" s="6"/>
      <c r="DG159" s="6"/>
      <c r="DH159" s="6"/>
      <c r="DI159" s="6"/>
      <c r="DJ159" s="6"/>
      <c r="DK159" s="6"/>
      <c r="DL159" s="6"/>
      <c r="DM159" s="6"/>
      <c r="DN159" s="6"/>
      <c r="DO159" s="6"/>
      <c r="DP159" s="6"/>
      <c r="DQ159" s="6"/>
      <c r="DR159" s="6"/>
      <c r="DS159" s="6"/>
      <c r="DT159" s="6"/>
      <c r="DU159" s="6"/>
      <c r="DV159" s="6"/>
      <c r="DW159" s="6"/>
      <c r="DX159" s="6"/>
      <c r="DY159" s="6"/>
      <c r="DZ159" s="6"/>
      <c r="EA159" s="6"/>
      <c r="EB159" s="6"/>
      <c r="EC159" s="6"/>
      <c r="ED159" s="6"/>
      <c r="EE159" s="6"/>
      <c r="EF159" s="6"/>
      <c r="EG159" s="6"/>
      <c r="EH159" s="6"/>
      <c r="EI159" s="6"/>
      <c r="EJ159" s="6"/>
      <c r="EK159" s="6"/>
      <c r="EL159" s="6"/>
      <c r="EM159" s="6"/>
      <c r="EN159" s="6"/>
      <c r="EO159" s="6"/>
      <c r="EP159" s="6"/>
      <c r="EQ159" s="6"/>
      <c r="ER159" s="6"/>
      <c r="ES159" s="6"/>
      <c r="ET159" s="6"/>
      <c r="EU159" s="6"/>
      <c r="EV159" s="6"/>
      <c r="EW159" s="6"/>
      <c r="EX159" s="6"/>
      <c r="EY159" s="6"/>
      <c r="EZ159" s="6"/>
      <c r="FA159" s="6"/>
      <c r="FB159" s="6"/>
      <c r="FC159" s="6"/>
      <c r="FD159" s="6"/>
      <c r="FE159" s="6"/>
      <c r="FF159" s="6"/>
      <c r="FG159" s="6"/>
      <c r="FH159" s="6"/>
      <c r="FI159" s="6"/>
      <c r="FJ159" s="6"/>
      <c r="FK159" s="6"/>
      <c r="FL159" s="6"/>
      <c r="FM159" s="6"/>
      <c r="FN159" s="6"/>
      <c r="FO159" s="6"/>
      <c r="FP159" s="6"/>
      <c r="FQ159" s="6"/>
      <c r="FR159" s="6"/>
      <c r="FS159" s="6"/>
      <c r="FT159" s="6"/>
      <c r="FU159" s="6"/>
      <c r="FV159" s="6"/>
      <c r="FW159" s="6"/>
      <c r="FX159" s="6"/>
      <c r="FY159" s="6"/>
      <c r="FZ159" s="6"/>
      <c r="GA159" s="6"/>
      <c r="GB159" s="6"/>
      <c r="GC159" s="6"/>
      <c r="GD159" s="6"/>
      <c r="GE159" s="6"/>
      <c r="GF159" s="6"/>
      <c r="GG159" s="6"/>
      <c r="GH159" s="6"/>
      <c r="GI159" s="6"/>
      <c r="GJ159" s="6"/>
      <c r="GK159" s="6"/>
      <c r="GL159" s="6"/>
      <c r="GM159" s="6"/>
      <c r="GN159" s="6"/>
      <c r="GO159" s="6"/>
      <c r="GP159" s="6"/>
      <c r="GQ159" s="6"/>
      <c r="GR159" s="6"/>
      <c r="GS159" s="6"/>
      <c r="GT159" s="6"/>
      <c r="GU159" s="6"/>
      <c r="GV159" s="6"/>
      <c r="GW159" s="6"/>
      <c r="GX159" s="6"/>
      <c r="GY159" s="6"/>
      <c r="GZ159" s="6"/>
      <c r="HA159" s="6"/>
      <c r="HB159" s="6"/>
      <c r="HC159" s="6"/>
      <c r="HD159" s="6"/>
      <c r="HE159" s="6"/>
      <c r="HF159" s="6"/>
      <c r="HG159" s="6"/>
      <c r="HH159" s="6"/>
      <c r="HI159" s="6"/>
      <c r="HJ159" s="6"/>
      <c r="HK159" s="6"/>
      <c r="HL159" s="6"/>
      <c r="HM159" s="6"/>
      <c r="HN159" s="6"/>
      <c r="HO159" s="6"/>
      <c r="HP159" s="6"/>
      <c r="HQ159" s="6"/>
      <c r="HR159" s="6"/>
      <c r="HS159" s="6"/>
      <c r="HT159" s="6"/>
      <c r="HU159" s="6"/>
      <c r="HV159" s="6"/>
      <c r="HW159" s="6"/>
      <c r="HX159" s="6"/>
      <c r="HY159" s="6"/>
      <c r="HZ159" s="6"/>
      <c r="IA159" s="6"/>
      <c r="IB159" s="6"/>
      <c r="IC159" s="6"/>
      <c r="ID159" s="6"/>
      <c r="IE159" s="6"/>
      <c r="IF159" s="6"/>
    </row>
    <row r="160" spans="1:240" s="51" customFormat="1" ht="42" customHeight="1">
      <c r="A160" s="50"/>
      <c r="B160" s="33"/>
      <c r="C160" s="33"/>
      <c r="D160" s="33"/>
      <c r="E160" s="33"/>
      <c r="F160" s="34"/>
      <c r="G160" s="32" t="s">
        <v>4</v>
      </c>
      <c r="H160" s="28"/>
      <c r="I160" s="29">
        <v>600</v>
      </c>
      <c r="J160" s="30">
        <v>57562786</v>
      </c>
      <c r="K160" s="30">
        <v>57562786</v>
      </c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  <c r="CE160" s="6"/>
      <c r="CF160" s="6"/>
      <c r="CG160" s="6"/>
      <c r="CH160" s="6"/>
      <c r="CI160" s="6"/>
      <c r="CJ160" s="6"/>
      <c r="CK160" s="6"/>
      <c r="CL160" s="6"/>
      <c r="CM160" s="6"/>
      <c r="CN160" s="6"/>
      <c r="CO160" s="6"/>
      <c r="CP160" s="6"/>
      <c r="CQ160" s="6"/>
      <c r="CR160" s="6"/>
      <c r="CS160" s="6"/>
      <c r="CT160" s="6"/>
      <c r="CU160" s="6"/>
      <c r="CV160" s="6"/>
      <c r="CW160" s="6"/>
      <c r="CX160" s="6"/>
      <c r="CY160" s="6"/>
      <c r="CZ160" s="6"/>
      <c r="DA160" s="6"/>
      <c r="DB160" s="6"/>
      <c r="DC160" s="6"/>
      <c r="DD160" s="6"/>
      <c r="DE160" s="6"/>
      <c r="DF160" s="6"/>
      <c r="DG160" s="6"/>
      <c r="DH160" s="6"/>
      <c r="DI160" s="6"/>
      <c r="DJ160" s="6"/>
      <c r="DK160" s="6"/>
      <c r="DL160" s="6"/>
      <c r="DM160" s="6"/>
      <c r="DN160" s="6"/>
      <c r="DO160" s="6"/>
      <c r="DP160" s="6"/>
      <c r="DQ160" s="6"/>
      <c r="DR160" s="6"/>
      <c r="DS160" s="6"/>
      <c r="DT160" s="6"/>
      <c r="DU160" s="6"/>
      <c r="DV160" s="6"/>
      <c r="DW160" s="6"/>
      <c r="DX160" s="6"/>
      <c r="DY160" s="6"/>
      <c r="DZ160" s="6"/>
      <c r="EA160" s="6"/>
      <c r="EB160" s="6"/>
      <c r="EC160" s="6"/>
      <c r="ED160" s="6"/>
      <c r="EE160" s="6"/>
      <c r="EF160" s="6"/>
      <c r="EG160" s="6"/>
      <c r="EH160" s="6"/>
      <c r="EI160" s="6"/>
      <c r="EJ160" s="6"/>
      <c r="EK160" s="6"/>
      <c r="EL160" s="6"/>
      <c r="EM160" s="6"/>
      <c r="EN160" s="6"/>
      <c r="EO160" s="6"/>
      <c r="EP160" s="6"/>
      <c r="EQ160" s="6"/>
      <c r="ER160" s="6"/>
      <c r="ES160" s="6"/>
      <c r="ET160" s="6"/>
      <c r="EU160" s="6"/>
      <c r="EV160" s="6"/>
      <c r="EW160" s="6"/>
      <c r="EX160" s="6"/>
      <c r="EY160" s="6"/>
      <c r="EZ160" s="6"/>
      <c r="FA160" s="6"/>
      <c r="FB160" s="6"/>
      <c r="FC160" s="6"/>
      <c r="FD160" s="6"/>
      <c r="FE160" s="6"/>
      <c r="FF160" s="6"/>
      <c r="FG160" s="6"/>
      <c r="FH160" s="6"/>
      <c r="FI160" s="6"/>
      <c r="FJ160" s="6"/>
      <c r="FK160" s="6"/>
      <c r="FL160" s="6"/>
      <c r="FM160" s="6"/>
      <c r="FN160" s="6"/>
      <c r="FO160" s="6"/>
      <c r="FP160" s="6"/>
      <c r="FQ160" s="6"/>
      <c r="FR160" s="6"/>
      <c r="FS160" s="6"/>
      <c r="FT160" s="6"/>
      <c r="FU160" s="6"/>
      <c r="FV160" s="6"/>
      <c r="FW160" s="6"/>
      <c r="FX160" s="6"/>
      <c r="FY160" s="6"/>
      <c r="FZ160" s="6"/>
      <c r="GA160" s="6"/>
      <c r="GB160" s="6"/>
      <c r="GC160" s="6"/>
      <c r="GD160" s="6"/>
      <c r="GE160" s="6"/>
      <c r="GF160" s="6"/>
      <c r="GG160" s="6"/>
      <c r="GH160" s="6"/>
      <c r="GI160" s="6"/>
      <c r="GJ160" s="6"/>
      <c r="GK160" s="6"/>
      <c r="GL160" s="6"/>
      <c r="GM160" s="6"/>
      <c r="GN160" s="6"/>
      <c r="GO160" s="6"/>
      <c r="GP160" s="6"/>
      <c r="GQ160" s="6"/>
      <c r="GR160" s="6"/>
      <c r="GS160" s="6"/>
      <c r="GT160" s="6"/>
      <c r="GU160" s="6"/>
      <c r="GV160" s="6"/>
      <c r="GW160" s="6"/>
      <c r="GX160" s="6"/>
      <c r="GY160" s="6"/>
      <c r="GZ160" s="6"/>
      <c r="HA160" s="6"/>
      <c r="HB160" s="6"/>
      <c r="HC160" s="6"/>
      <c r="HD160" s="6"/>
      <c r="HE160" s="6"/>
      <c r="HF160" s="6"/>
      <c r="HG160" s="6"/>
      <c r="HH160" s="6"/>
      <c r="HI160" s="6"/>
      <c r="HJ160" s="6"/>
      <c r="HK160" s="6"/>
      <c r="HL160" s="6"/>
      <c r="HM160" s="6"/>
      <c r="HN160" s="6"/>
      <c r="HO160" s="6"/>
      <c r="HP160" s="6"/>
      <c r="HQ160" s="6"/>
      <c r="HR160" s="6"/>
      <c r="HS160" s="6"/>
      <c r="HT160" s="6"/>
      <c r="HU160" s="6"/>
      <c r="HV160" s="6"/>
      <c r="HW160" s="6"/>
      <c r="HX160" s="6"/>
      <c r="HY160" s="6"/>
      <c r="HZ160" s="6"/>
      <c r="IA160" s="6"/>
      <c r="IB160" s="6"/>
      <c r="IC160" s="6"/>
      <c r="ID160" s="6"/>
      <c r="IE160" s="6"/>
      <c r="IF160" s="6"/>
    </row>
    <row r="161" spans="1:11" ht="66" customHeight="1">
      <c r="A161" s="4"/>
      <c r="B161" s="33"/>
      <c r="C161" s="33"/>
      <c r="D161" s="33"/>
      <c r="E161" s="33"/>
      <c r="F161" s="34"/>
      <c r="G161" s="42" t="s">
        <v>670</v>
      </c>
      <c r="H161" s="39" t="s">
        <v>340</v>
      </c>
      <c r="I161" s="29" t="s">
        <v>0</v>
      </c>
      <c r="J161" s="30">
        <f>J162+J165</f>
        <v>0</v>
      </c>
      <c r="K161" s="30">
        <f>K162+K165</f>
        <v>0</v>
      </c>
    </row>
    <row r="162" spans="1:11" ht="30" customHeight="1">
      <c r="A162" s="4"/>
      <c r="B162" s="33"/>
      <c r="C162" s="33"/>
      <c r="D162" s="33"/>
      <c r="E162" s="33"/>
      <c r="F162" s="34"/>
      <c r="G162" s="43" t="s">
        <v>509</v>
      </c>
      <c r="H162" s="44" t="s">
        <v>341</v>
      </c>
      <c r="I162" s="29"/>
      <c r="J162" s="30">
        <f>J163</f>
        <v>0</v>
      </c>
      <c r="K162" s="30">
        <f>K163</f>
        <v>0</v>
      </c>
    </row>
    <row r="163" spans="1:11" ht="66" customHeight="1">
      <c r="A163" s="4"/>
      <c r="B163" s="197">
        <v>500</v>
      </c>
      <c r="C163" s="197"/>
      <c r="D163" s="197"/>
      <c r="E163" s="197"/>
      <c r="F163" s="198"/>
      <c r="G163" s="69" t="s">
        <v>671</v>
      </c>
      <c r="H163" s="28" t="s">
        <v>342</v>
      </c>
      <c r="I163" s="29"/>
      <c r="J163" s="30">
        <f>J164</f>
        <v>0</v>
      </c>
      <c r="K163" s="30">
        <f>K164</f>
        <v>0</v>
      </c>
    </row>
    <row r="164" spans="1:11" ht="33.75" customHeight="1">
      <c r="A164" s="4"/>
      <c r="B164" s="207" t="s">
        <v>57</v>
      </c>
      <c r="C164" s="207"/>
      <c r="D164" s="207"/>
      <c r="E164" s="207"/>
      <c r="F164" s="208"/>
      <c r="G164" s="32" t="s">
        <v>4</v>
      </c>
      <c r="H164" s="84"/>
      <c r="I164" s="29">
        <v>600</v>
      </c>
      <c r="J164" s="30"/>
      <c r="K164" s="30">
        <v>0</v>
      </c>
    </row>
    <row r="165" spans="1:11" ht="36" customHeight="1" hidden="1">
      <c r="A165" s="4"/>
      <c r="B165" s="71"/>
      <c r="C165" s="71"/>
      <c r="D165" s="71"/>
      <c r="E165" s="71"/>
      <c r="F165" s="72"/>
      <c r="G165" s="43" t="s">
        <v>345</v>
      </c>
      <c r="H165" s="44" t="s">
        <v>343</v>
      </c>
      <c r="I165" s="29"/>
      <c r="J165" s="30">
        <f>J166</f>
        <v>0</v>
      </c>
      <c r="K165" s="30">
        <f>K166</f>
        <v>0</v>
      </c>
    </row>
    <row r="166" spans="1:11" ht="34.5" customHeight="1" hidden="1">
      <c r="A166" s="4"/>
      <c r="B166" s="71"/>
      <c r="C166" s="71"/>
      <c r="D166" s="71"/>
      <c r="E166" s="71"/>
      <c r="F166" s="72"/>
      <c r="G166" s="32" t="s">
        <v>126</v>
      </c>
      <c r="H166" s="28" t="s">
        <v>344</v>
      </c>
      <c r="I166" s="29"/>
      <c r="J166" s="30">
        <f>J167</f>
        <v>0</v>
      </c>
      <c r="K166" s="30">
        <f>K167</f>
        <v>0</v>
      </c>
    </row>
    <row r="167" spans="1:11" ht="34.5" customHeight="1" hidden="1">
      <c r="A167" s="4"/>
      <c r="B167" s="71"/>
      <c r="C167" s="71"/>
      <c r="D167" s="71"/>
      <c r="E167" s="71"/>
      <c r="F167" s="72"/>
      <c r="G167" s="32" t="s">
        <v>4</v>
      </c>
      <c r="H167" s="84"/>
      <c r="I167" s="29">
        <v>600</v>
      </c>
      <c r="J167" s="30"/>
      <c r="K167" s="30"/>
    </row>
    <row r="168" spans="1:11" ht="61.5" hidden="1">
      <c r="A168" s="4"/>
      <c r="B168" s="199" t="s">
        <v>60</v>
      </c>
      <c r="C168" s="199"/>
      <c r="D168" s="199"/>
      <c r="E168" s="199"/>
      <c r="F168" s="200"/>
      <c r="G168" s="32" t="s">
        <v>141</v>
      </c>
      <c r="H168" s="35" t="s">
        <v>227</v>
      </c>
      <c r="I168" s="29"/>
      <c r="J168" s="30"/>
      <c r="K168" s="30">
        <f>K169</f>
        <v>1250000</v>
      </c>
    </row>
    <row r="169" spans="1:11" ht="22.5" customHeight="1" hidden="1">
      <c r="A169" s="4"/>
      <c r="B169" s="197">
        <v>500</v>
      </c>
      <c r="C169" s="197"/>
      <c r="D169" s="197"/>
      <c r="E169" s="197"/>
      <c r="F169" s="198"/>
      <c r="G169" s="32" t="s">
        <v>5</v>
      </c>
      <c r="H169" s="28"/>
      <c r="I169" s="29">
        <v>300</v>
      </c>
      <c r="J169" s="30"/>
      <c r="K169" s="30">
        <v>1250000</v>
      </c>
    </row>
    <row r="170" spans="1:11" ht="34.5" customHeight="1" hidden="1">
      <c r="A170" s="4"/>
      <c r="B170" s="71"/>
      <c r="C170" s="71"/>
      <c r="D170" s="71"/>
      <c r="E170" s="71"/>
      <c r="F170" s="72"/>
      <c r="G170" s="32" t="s">
        <v>131</v>
      </c>
      <c r="H170" s="28" t="s">
        <v>55</v>
      </c>
      <c r="I170" s="29" t="s">
        <v>0</v>
      </c>
      <c r="J170" s="30"/>
      <c r="K170" s="30">
        <f>K171</f>
        <v>50000</v>
      </c>
    </row>
    <row r="171" spans="1:11" ht="34.5" customHeight="1" hidden="1">
      <c r="A171" s="4"/>
      <c r="B171" s="71"/>
      <c r="C171" s="71"/>
      <c r="D171" s="71"/>
      <c r="E171" s="71"/>
      <c r="F171" s="72"/>
      <c r="G171" s="32" t="s">
        <v>4</v>
      </c>
      <c r="H171" s="28" t="s">
        <v>0</v>
      </c>
      <c r="I171" s="29">
        <v>600</v>
      </c>
      <c r="J171" s="30"/>
      <c r="K171" s="30">
        <v>50000</v>
      </c>
    </row>
    <row r="172" spans="1:11" ht="33" customHeight="1" hidden="1">
      <c r="A172" s="4"/>
      <c r="B172" s="199" t="s">
        <v>56</v>
      </c>
      <c r="C172" s="199"/>
      <c r="D172" s="199"/>
      <c r="E172" s="199"/>
      <c r="F172" s="200"/>
      <c r="G172" s="32" t="s">
        <v>130</v>
      </c>
      <c r="H172" s="28" t="s">
        <v>54</v>
      </c>
      <c r="I172" s="29" t="s">
        <v>0</v>
      </c>
      <c r="J172" s="30"/>
      <c r="K172" s="30">
        <f>K173</f>
        <v>20000</v>
      </c>
    </row>
    <row r="173" spans="1:11" ht="36.75" customHeight="1" hidden="1">
      <c r="A173" s="4"/>
      <c r="B173" s="197">
        <v>500</v>
      </c>
      <c r="C173" s="197"/>
      <c r="D173" s="197"/>
      <c r="E173" s="197"/>
      <c r="F173" s="198"/>
      <c r="G173" s="32" t="s">
        <v>4</v>
      </c>
      <c r="H173" s="28" t="s">
        <v>0</v>
      </c>
      <c r="I173" s="29">
        <v>600</v>
      </c>
      <c r="J173" s="30"/>
      <c r="K173" s="30">
        <v>20000</v>
      </c>
    </row>
    <row r="174" spans="1:11" ht="49.5" customHeight="1">
      <c r="A174" s="4"/>
      <c r="B174" s="33"/>
      <c r="C174" s="33"/>
      <c r="D174" s="33"/>
      <c r="E174" s="33"/>
      <c r="F174" s="34"/>
      <c r="G174" s="42" t="s">
        <v>672</v>
      </c>
      <c r="H174" s="39" t="s">
        <v>346</v>
      </c>
      <c r="I174" s="29"/>
      <c r="J174" s="30">
        <f>J176</f>
        <v>10000</v>
      </c>
      <c r="K174" s="30">
        <f>K176</f>
        <v>60000</v>
      </c>
    </row>
    <row r="175" spans="1:11" ht="49.5" customHeight="1">
      <c r="A175" s="4"/>
      <c r="B175" s="33"/>
      <c r="C175" s="33"/>
      <c r="D175" s="33"/>
      <c r="E175" s="33"/>
      <c r="F175" s="34"/>
      <c r="G175" s="43" t="s">
        <v>348</v>
      </c>
      <c r="H175" s="44" t="s">
        <v>347</v>
      </c>
      <c r="I175" s="29"/>
      <c r="J175" s="30">
        <f>J176</f>
        <v>10000</v>
      </c>
      <c r="K175" s="30">
        <f>K176</f>
        <v>60000</v>
      </c>
    </row>
    <row r="176" spans="1:11" ht="53.25" customHeight="1">
      <c r="A176" s="4"/>
      <c r="B176" s="33"/>
      <c r="C176" s="33"/>
      <c r="D176" s="33"/>
      <c r="E176" s="33"/>
      <c r="F176" s="34"/>
      <c r="G176" s="32" t="s">
        <v>673</v>
      </c>
      <c r="H176" s="28" t="s">
        <v>349</v>
      </c>
      <c r="I176" s="29"/>
      <c r="J176" s="30">
        <f>J177</f>
        <v>10000</v>
      </c>
      <c r="K176" s="30">
        <f>K177</f>
        <v>60000</v>
      </c>
    </row>
    <row r="177" spans="1:11" ht="30.75">
      <c r="A177" s="4"/>
      <c r="B177" s="33"/>
      <c r="C177" s="33"/>
      <c r="D177" s="33"/>
      <c r="E177" s="33"/>
      <c r="F177" s="34"/>
      <c r="G177" s="32" t="s">
        <v>2</v>
      </c>
      <c r="H177" s="28"/>
      <c r="I177" s="29">
        <v>200</v>
      </c>
      <c r="J177" s="30">
        <v>10000</v>
      </c>
      <c r="K177" s="30">
        <v>60000</v>
      </c>
    </row>
    <row r="178" spans="1:240" s="37" customFormat="1" ht="30" hidden="1">
      <c r="A178" s="36"/>
      <c r="B178" s="33"/>
      <c r="C178" s="33"/>
      <c r="D178" s="33"/>
      <c r="E178" s="33"/>
      <c r="F178" s="34"/>
      <c r="G178" s="42" t="s">
        <v>310</v>
      </c>
      <c r="H178" s="28" t="s">
        <v>53</v>
      </c>
      <c r="I178" s="29"/>
      <c r="J178" s="77"/>
      <c r="K178" s="62">
        <f>K179</f>
        <v>0</v>
      </c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  <c r="CE178" s="6"/>
      <c r="CF178" s="6"/>
      <c r="CG178" s="6"/>
      <c r="CH178" s="6"/>
      <c r="CI178" s="6"/>
      <c r="CJ178" s="6"/>
      <c r="CK178" s="6"/>
      <c r="CL178" s="6"/>
      <c r="CM178" s="6"/>
      <c r="CN178" s="6"/>
      <c r="CO178" s="6"/>
      <c r="CP178" s="6"/>
      <c r="CQ178" s="6"/>
      <c r="CR178" s="6"/>
      <c r="CS178" s="6"/>
      <c r="CT178" s="6"/>
      <c r="CU178" s="6"/>
      <c r="CV178" s="6"/>
      <c r="CW178" s="6"/>
      <c r="CX178" s="6"/>
      <c r="CY178" s="6"/>
      <c r="CZ178" s="6"/>
      <c r="DA178" s="6"/>
      <c r="DB178" s="6"/>
      <c r="DC178" s="6"/>
      <c r="DD178" s="6"/>
      <c r="DE178" s="6"/>
      <c r="DF178" s="6"/>
      <c r="DG178" s="6"/>
      <c r="DH178" s="6"/>
      <c r="DI178" s="6"/>
      <c r="DJ178" s="6"/>
      <c r="DK178" s="6"/>
      <c r="DL178" s="6"/>
      <c r="DM178" s="6"/>
      <c r="DN178" s="6"/>
      <c r="DO178" s="6"/>
      <c r="DP178" s="6"/>
      <c r="DQ178" s="6"/>
      <c r="DR178" s="6"/>
      <c r="DS178" s="6"/>
      <c r="DT178" s="6"/>
      <c r="DU178" s="6"/>
      <c r="DV178" s="6"/>
      <c r="DW178" s="6"/>
      <c r="DX178" s="6"/>
      <c r="DY178" s="6"/>
      <c r="DZ178" s="6"/>
      <c r="EA178" s="6"/>
      <c r="EB178" s="6"/>
      <c r="EC178" s="6"/>
      <c r="ED178" s="6"/>
      <c r="EE178" s="6"/>
      <c r="EF178" s="6"/>
      <c r="EG178" s="6"/>
      <c r="EH178" s="6"/>
      <c r="EI178" s="6"/>
      <c r="EJ178" s="6"/>
      <c r="EK178" s="6"/>
      <c r="EL178" s="6"/>
      <c r="EM178" s="6"/>
      <c r="EN178" s="6"/>
      <c r="EO178" s="6"/>
      <c r="EP178" s="6"/>
      <c r="EQ178" s="6"/>
      <c r="ER178" s="6"/>
      <c r="ES178" s="6"/>
      <c r="ET178" s="6"/>
      <c r="EU178" s="6"/>
      <c r="EV178" s="6"/>
      <c r="EW178" s="6"/>
      <c r="EX178" s="6"/>
      <c r="EY178" s="6"/>
      <c r="EZ178" s="6"/>
      <c r="FA178" s="6"/>
      <c r="FB178" s="6"/>
      <c r="FC178" s="6"/>
      <c r="FD178" s="6"/>
      <c r="FE178" s="6"/>
      <c r="FF178" s="6"/>
      <c r="FG178" s="6"/>
      <c r="FH178" s="6"/>
      <c r="FI178" s="6"/>
      <c r="FJ178" s="6"/>
      <c r="FK178" s="6"/>
      <c r="FL178" s="6"/>
      <c r="FM178" s="6"/>
      <c r="FN178" s="6"/>
      <c r="FO178" s="6"/>
      <c r="FP178" s="6"/>
      <c r="FQ178" s="6"/>
      <c r="FR178" s="6"/>
      <c r="FS178" s="6"/>
      <c r="FT178" s="6"/>
      <c r="FU178" s="6"/>
      <c r="FV178" s="6"/>
      <c r="FW178" s="6"/>
      <c r="FX178" s="6"/>
      <c r="FY178" s="6"/>
      <c r="FZ178" s="6"/>
      <c r="GA178" s="6"/>
      <c r="GB178" s="6"/>
      <c r="GC178" s="6"/>
      <c r="GD178" s="6"/>
      <c r="GE178" s="6"/>
      <c r="GF178" s="6"/>
      <c r="GG178" s="6"/>
      <c r="GH178" s="6"/>
      <c r="GI178" s="6"/>
      <c r="GJ178" s="6"/>
      <c r="GK178" s="6"/>
      <c r="GL178" s="6"/>
      <c r="GM178" s="6"/>
      <c r="GN178" s="6"/>
      <c r="GO178" s="6"/>
      <c r="GP178" s="6"/>
      <c r="GQ178" s="6"/>
      <c r="GR178" s="6"/>
      <c r="GS178" s="6"/>
      <c r="GT178" s="6"/>
      <c r="GU178" s="6"/>
      <c r="GV178" s="6"/>
      <c r="GW178" s="6"/>
      <c r="GX178" s="6"/>
      <c r="GY178" s="6"/>
      <c r="GZ178" s="6"/>
      <c r="HA178" s="6"/>
      <c r="HB178" s="6"/>
      <c r="HC178" s="6"/>
      <c r="HD178" s="6"/>
      <c r="HE178" s="6"/>
      <c r="HF178" s="6"/>
      <c r="HG178" s="6"/>
      <c r="HH178" s="6"/>
      <c r="HI178" s="6"/>
      <c r="HJ178" s="6"/>
      <c r="HK178" s="6"/>
      <c r="HL178" s="6"/>
      <c r="HM178" s="6"/>
      <c r="HN178" s="6"/>
      <c r="HO178" s="6"/>
      <c r="HP178" s="6"/>
      <c r="HQ178" s="6"/>
      <c r="HR178" s="6"/>
      <c r="HS178" s="6"/>
      <c r="HT178" s="6"/>
      <c r="HU178" s="6"/>
      <c r="HV178" s="6"/>
      <c r="HW178" s="6"/>
      <c r="HX178" s="6"/>
      <c r="HY178" s="6"/>
      <c r="HZ178" s="6"/>
      <c r="IA178" s="6"/>
      <c r="IB178" s="6"/>
      <c r="IC178" s="6"/>
      <c r="ID178" s="6"/>
      <c r="IE178" s="6"/>
      <c r="IF178" s="6"/>
    </row>
    <row r="179" spans="1:240" s="37" customFormat="1" ht="46.5" hidden="1">
      <c r="A179" s="36"/>
      <c r="B179" s="33"/>
      <c r="C179" s="33"/>
      <c r="D179" s="33"/>
      <c r="E179" s="33"/>
      <c r="F179" s="34"/>
      <c r="G179" s="32" t="s">
        <v>311</v>
      </c>
      <c r="H179" s="28" t="s">
        <v>102</v>
      </c>
      <c r="I179" s="29"/>
      <c r="J179" s="77"/>
      <c r="K179" s="30">
        <f>K184</f>
        <v>0</v>
      </c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  <c r="CE179" s="6"/>
      <c r="CF179" s="6"/>
      <c r="CG179" s="6"/>
      <c r="CH179" s="6"/>
      <c r="CI179" s="6"/>
      <c r="CJ179" s="6"/>
      <c r="CK179" s="6"/>
      <c r="CL179" s="6"/>
      <c r="CM179" s="6"/>
      <c r="CN179" s="6"/>
      <c r="CO179" s="6"/>
      <c r="CP179" s="6"/>
      <c r="CQ179" s="6"/>
      <c r="CR179" s="6"/>
      <c r="CS179" s="6"/>
      <c r="CT179" s="6"/>
      <c r="CU179" s="6"/>
      <c r="CV179" s="6"/>
      <c r="CW179" s="6"/>
      <c r="CX179" s="6"/>
      <c r="CY179" s="6"/>
      <c r="CZ179" s="6"/>
      <c r="DA179" s="6"/>
      <c r="DB179" s="6"/>
      <c r="DC179" s="6"/>
      <c r="DD179" s="6"/>
      <c r="DE179" s="6"/>
      <c r="DF179" s="6"/>
      <c r="DG179" s="6"/>
      <c r="DH179" s="6"/>
      <c r="DI179" s="6"/>
      <c r="DJ179" s="6"/>
      <c r="DK179" s="6"/>
      <c r="DL179" s="6"/>
      <c r="DM179" s="6"/>
      <c r="DN179" s="6"/>
      <c r="DO179" s="6"/>
      <c r="DP179" s="6"/>
      <c r="DQ179" s="6"/>
      <c r="DR179" s="6"/>
      <c r="DS179" s="6"/>
      <c r="DT179" s="6"/>
      <c r="DU179" s="6"/>
      <c r="DV179" s="6"/>
      <c r="DW179" s="6"/>
      <c r="DX179" s="6"/>
      <c r="DY179" s="6"/>
      <c r="DZ179" s="6"/>
      <c r="EA179" s="6"/>
      <c r="EB179" s="6"/>
      <c r="EC179" s="6"/>
      <c r="ED179" s="6"/>
      <c r="EE179" s="6"/>
      <c r="EF179" s="6"/>
      <c r="EG179" s="6"/>
      <c r="EH179" s="6"/>
      <c r="EI179" s="6"/>
      <c r="EJ179" s="6"/>
      <c r="EK179" s="6"/>
      <c r="EL179" s="6"/>
      <c r="EM179" s="6"/>
      <c r="EN179" s="6"/>
      <c r="EO179" s="6"/>
      <c r="EP179" s="6"/>
      <c r="EQ179" s="6"/>
      <c r="ER179" s="6"/>
      <c r="ES179" s="6"/>
      <c r="ET179" s="6"/>
      <c r="EU179" s="6"/>
      <c r="EV179" s="6"/>
      <c r="EW179" s="6"/>
      <c r="EX179" s="6"/>
      <c r="EY179" s="6"/>
      <c r="EZ179" s="6"/>
      <c r="FA179" s="6"/>
      <c r="FB179" s="6"/>
      <c r="FC179" s="6"/>
      <c r="FD179" s="6"/>
      <c r="FE179" s="6"/>
      <c r="FF179" s="6"/>
      <c r="FG179" s="6"/>
      <c r="FH179" s="6"/>
      <c r="FI179" s="6"/>
      <c r="FJ179" s="6"/>
      <c r="FK179" s="6"/>
      <c r="FL179" s="6"/>
      <c r="FM179" s="6"/>
      <c r="FN179" s="6"/>
      <c r="FO179" s="6"/>
      <c r="FP179" s="6"/>
      <c r="FQ179" s="6"/>
      <c r="FR179" s="6"/>
      <c r="FS179" s="6"/>
      <c r="FT179" s="6"/>
      <c r="FU179" s="6"/>
      <c r="FV179" s="6"/>
      <c r="FW179" s="6"/>
      <c r="FX179" s="6"/>
      <c r="FY179" s="6"/>
      <c r="FZ179" s="6"/>
      <c r="GA179" s="6"/>
      <c r="GB179" s="6"/>
      <c r="GC179" s="6"/>
      <c r="GD179" s="6"/>
      <c r="GE179" s="6"/>
      <c r="GF179" s="6"/>
      <c r="GG179" s="6"/>
      <c r="GH179" s="6"/>
      <c r="GI179" s="6"/>
      <c r="GJ179" s="6"/>
      <c r="GK179" s="6"/>
      <c r="GL179" s="6"/>
      <c r="GM179" s="6"/>
      <c r="GN179" s="6"/>
      <c r="GO179" s="6"/>
      <c r="GP179" s="6"/>
      <c r="GQ179" s="6"/>
      <c r="GR179" s="6"/>
      <c r="GS179" s="6"/>
      <c r="GT179" s="6"/>
      <c r="GU179" s="6"/>
      <c r="GV179" s="6"/>
      <c r="GW179" s="6"/>
      <c r="GX179" s="6"/>
      <c r="GY179" s="6"/>
      <c r="GZ179" s="6"/>
      <c r="HA179" s="6"/>
      <c r="HB179" s="6"/>
      <c r="HC179" s="6"/>
      <c r="HD179" s="6"/>
      <c r="HE179" s="6"/>
      <c r="HF179" s="6"/>
      <c r="HG179" s="6"/>
      <c r="HH179" s="6"/>
      <c r="HI179" s="6"/>
      <c r="HJ179" s="6"/>
      <c r="HK179" s="6"/>
      <c r="HL179" s="6"/>
      <c r="HM179" s="6"/>
      <c r="HN179" s="6"/>
      <c r="HO179" s="6"/>
      <c r="HP179" s="6"/>
      <c r="HQ179" s="6"/>
      <c r="HR179" s="6"/>
      <c r="HS179" s="6"/>
      <c r="HT179" s="6"/>
      <c r="HU179" s="6"/>
      <c r="HV179" s="6"/>
      <c r="HW179" s="6"/>
      <c r="HX179" s="6"/>
      <c r="HY179" s="6"/>
      <c r="HZ179" s="6"/>
      <c r="IA179" s="6"/>
      <c r="IB179" s="6"/>
      <c r="IC179" s="6"/>
      <c r="ID179" s="6"/>
      <c r="IE179" s="6"/>
      <c r="IF179" s="6"/>
    </row>
    <row r="180" spans="1:11" ht="48.75" customHeight="1" hidden="1">
      <c r="A180" s="4"/>
      <c r="B180" s="33"/>
      <c r="C180" s="33"/>
      <c r="D180" s="33"/>
      <c r="E180" s="33"/>
      <c r="F180" s="34"/>
      <c r="G180" s="32" t="s">
        <v>290</v>
      </c>
      <c r="H180" s="85" t="s">
        <v>289</v>
      </c>
      <c r="I180" s="29"/>
      <c r="J180" s="77"/>
      <c r="K180" s="30">
        <f>K181</f>
        <v>481000</v>
      </c>
    </row>
    <row r="181" spans="1:11" ht="37.5" customHeight="1" hidden="1">
      <c r="A181" s="4"/>
      <c r="B181" s="33"/>
      <c r="C181" s="33"/>
      <c r="D181" s="33"/>
      <c r="E181" s="33"/>
      <c r="F181" s="34"/>
      <c r="G181" s="32" t="s">
        <v>4</v>
      </c>
      <c r="H181" s="86"/>
      <c r="I181" s="29">
        <v>600</v>
      </c>
      <c r="J181" s="77"/>
      <c r="K181" s="30">
        <v>481000</v>
      </c>
    </row>
    <row r="182" spans="1:11" ht="46.5" hidden="1">
      <c r="A182" s="4"/>
      <c r="B182" s="33"/>
      <c r="C182" s="33"/>
      <c r="D182" s="33"/>
      <c r="E182" s="33"/>
      <c r="F182" s="34"/>
      <c r="G182" s="32" t="s">
        <v>267</v>
      </c>
      <c r="H182" s="35" t="s">
        <v>115</v>
      </c>
      <c r="I182" s="29"/>
      <c r="J182" s="77"/>
      <c r="K182" s="30">
        <f>K183</f>
        <v>18300</v>
      </c>
    </row>
    <row r="183" spans="1:11" ht="36" customHeight="1" hidden="1">
      <c r="A183" s="4"/>
      <c r="B183" s="33"/>
      <c r="C183" s="33"/>
      <c r="D183" s="33"/>
      <c r="E183" s="33"/>
      <c r="F183" s="34"/>
      <c r="G183" s="32" t="s">
        <v>4</v>
      </c>
      <c r="H183" s="28"/>
      <c r="I183" s="29">
        <v>600</v>
      </c>
      <c r="J183" s="77"/>
      <c r="K183" s="30">
        <v>18300</v>
      </c>
    </row>
    <row r="184" spans="1:240" s="37" customFormat="1" ht="79.5" customHeight="1" hidden="1">
      <c r="A184" s="36"/>
      <c r="B184" s="33"/>
      <c r="C184" s="33"/>
      <c r="D184" s="33"/>
      <c r="E184" s="33"/>
      <c r="F184" s="34"/>
      <c r="G184" s="32" t="s">
        <v>294</v>
      </c>
      <c r="H184" s="35" t="s">
        <v>293</v>
      </c>
      <c r="I184" s="29"/>
      <c r="J184" s="77"/>
      <c r="K184" s="30">
        <f>K185</f>
        <v>0</v>
      </c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  <c r="CE184" s="6"/>
      <c r="CF184" s="6"/>
      <c r="CG184" s="6"/>
      <c r="CH184" s="6"/>
      <c r="CI184" s="6"/>
      <c r="CJ184" s="6"/>
      <c r="CK184" s="6"/>
      <c r="CL184" s="6"/>
      <c r="CM184" s="6"/>
      <c r="CN184" s="6"/>
      <c r="CO184" s="6"/>
      <c r="CP184" s="6"/>
      <c r="CQ184" s="6"/>
      <c r="CR184" s="6"/>
      <c r="CS184" s="6"/>
      <c r="CT184" s="6"/>
      <c r="CU184" s="6"/>
      <c r="CV184" s="6"/>
      <c r="CW184" s="6"/>
      <c r="CX184" s="6"/>
      <c r="CY184" s="6"/>
      <c r="CZ184" s="6"/>
      <c r="DA184" s="6"/>
      <c r="DB184" s="6"/>
      <c r="DC184" s="6"/>
      <c r="DD184" s="6"/>
      <c r="DE184" s="6"/>
      <c r="DF184" s="6"/>
      <c r="DG184" s="6"/>
      <c r="DH184" s="6"/>
      <c r="DI184" s="6"/>
      <c r="DJ184" s="6"/>
      <c r="DK184" s="6"/>
      <c r="DL184" s="6"/>
      <c r="DM184" s="6"/>
      <c r="DN184" s="6"/>
      <c r="DO184" s="6"/>
      <c r="DP184" s="6"/>
      <c r="DQ184" s="6"/>
      <c r="DR184" s="6"/>
      <c r="DS184" s="6"/>
      <c r="DT184" s="6"/>
      <c r="DU184" s="6"/>
      <c r="DV184" s="6"/>
      <c r="DW184" s="6"/>
      <c r="DX184" s="6"/>
      <c r="DY184" s="6"/>
      <c r="DZ184" s="6"/>
      <c r="EA184" s="6"/>
      <c r="EB184" s="6"/>
      <c r="EC184" s="6"/>
      <c r="ED184" s="6"/>
      <c r="EE184" s="6"/>
      <c r="EF184" s="6"/>
      <c r="EG184" s="6"/>
      <c r="EH184" s="6"/>
      <c r="EI184" s="6"/>
      <c r="EJ184" s="6"/>
      <c r="EK184" s="6"/>
      <c r="EL184" s="6"/>
      <c r="EM184" s="6"/>
      <c r="EN184" s="6"/>
      <c r="EO184" s="6"/>
      <c r="EP184" s="6"/>
      <c r="EQ184" s="6"/>
      <c r="ER184" s="6"/>
      <c r="ES184" s="6"/>
      <c r="ET184" s="6"/>
      <c r="EU184" s="6"/>
      <c r="EV184" s="6"/>
      <c r="EW184" s="6"/>
      <c r="EX184" s="6"/>
      <c r="EY184" s="6"/>
      <c r="EZ184" s="6"/>
      <c r="FA184" s="6"/>
      <c r="FB184" s="6"/>
      <c r="FC184" s="6"/>
      <c r="FD184" s="6"/>
      <c r="FE184" s="6"/>
      <c r="FF184" s="6"/>
      <c r="FG184" s="6"/>
      <c r="FH184" s="6"/>
      <c r="FI184" s="6"/>
      <c r="FJ184" s="6"/>
      <c r="FK184" s="6"/>
      <c r="FL184" s="6"/>
      <c r="FM184" s="6"/>
      <c r="FN184" s="6"/>
      <c r="FO184" s="6"/>
      <c r="FP184" s="6"/>
      <c r="FQ184" s="6"/>
      <c r="FR184" s="6"/>
      <c r="FS184" s="6"/>
      <c r="FT184" s="6"/>
      <c r="FU184" s="6"/>
      <c r="FV184" s="6"/>
      <c r="FW184" s="6"/>
      <c r="FX184" s="6"/>
      <c r="FY184" s="6"/>
      <c r="FZ184" s="6"/>
      <c r="GA184" s="6"/>
      <c r="GB184" s="6"/>
      <c r="GC184" s="6"/>
      <c r="GD184" s="6"/>
      <c r="GE184" s="6"/>
      <c r="GF184" s="6"/>
      <c r="GG184" s="6"/>
      <c r="GH184" s="6"/>
      <c r="GI184" s="6"/>
      <c r="GJ184" s="6"/>
      <c r="GK184" s="6"/>
      <c r="GL184" s="6"/>
      <c r="GM184" s="6"/>
      <c r="GN184" s="6"/>
      <c r="GO184" s="6"/>
      <c r="GP184" s="6"/>
      <c r="GQ184" s="6"/>
      <c r="GR184" s="6"/>
      <c r="GS184" s="6"/>
      <c r="GT184" s="6"/>
      <c r="GU184" s="6"/>
      <c r="GV184" s="6"/>
      <c r="GW184" s="6"/>
      <c r="GX184" s="6"/>
      <c r="GY184" s="6"/>
      <c r="GZ184" s="6"/>
      <c r="HA184" s="6"/>
      <c r="HB184" s="6"/>
      <c r="HC184" s="6"/>
      <c r="HD184" s="6"/>
      <c r="HE184" s="6"/>
      <c r="HF184" s="6"/>
      <c r="HG184" s="6"/>
      <c r="HH184" s="6"/>
      <c r="HI184" s="6"/>
      <c r="HJ184" s="6"/>
      <c r="HK184" s="6"/>
      <c r="HL184" s="6"/>
      <c r="HM184" s="6"/>
      <c r="HN184" s="6"/>
      <c r="HO184" s="6"/>
      <c r="HP184" s="6"/>
      <c r="HQ184" s="6"/>
      <c r="HR184" s="6"/>
      <c r="HS184" s="6"/>
      <c r="HT184" s="6"/>
      <c r="HU184" s="6"/>
      <c r="HV184" s="6"/>
      <c r="HW184" s="6"/>
      <c r="HX184" s="6"/>
      <c r="HY184" s="6"/>
      <c r="HZ184" s="6"/>
      <c r="IA184" s="6"/>
      <c r="IB184" s="6"/>
      <c r="IC184" s="6"/>
      <c r="ID184" s="6"/>
      <c r="IE184" s="6"/>
      <c r="IF184" s="6"/>
    </row>
    <row r="185" spans="1:240" s="37" customFormat="1" ht="36" customHeight="1" hidden="1">
      <c r="A185" s="36"/>
      <c r="B185" s="33"/>
      <c r="C185" s="33"/>
      <c r="D185" s="33"/>
      <c r="E185" s="33"/>
      <c r="F185" s="34"/>
      <c r="G185" s="32" t="s">
        <v>4</v>
      </c>
      <c r="H185" s="28"/>
      <c r="I185" s="29">
        <v>600</v>
      </c>
      <c r="J185" s="77"/>
      <c r="K185" s="30">
        <v>0</v>
      </c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  <c r="CE185" s="6"/>
      <c r="CF185" s="6"/>
      <c r="CG185" s="6"/>
      <c r="CH185" s="6"/>
      <c r="CI185" s="6"/>
      <c r="CJ185" s="6"/>
      <c r="CK185" s="6"/>
      <c r="CL185" s="6"/>
      <c r="CM185" s="6"/>
      <c r="CN185" s="6"/>
      <c r="CO185" s="6"/>
      <c r="CP185" s="6"/>
      <c r="CQ185" s="6"/>
      <c r="CR185" s="6"/>
      <c r="CS185" s="6"/>
      <c r="CT185" s="6"/>
      <c r="CU185" s="6"/>
      <c r="CV185" s="6"/>
      <c r="CW185" s="6"/>
      <c r="CX185" s="6"/>
      <c r="CY185" s="6"/>
      <c r="CZ185" s="6"/>
      <c r="DA185" s="6"/>
      <c r="DB185" s="6"/>
      <c r="DC185" s="6"/>
      <c r="DD185" s="6"/>
      <c r="DE185" s="6"/>
      <c r="DF185" s="6"/>
      <c r="DG185" s="6"/>
      <c r="DH185" s="6"/>
      <c r="DI185" s="6"/>
      <c r="DJ185" s="6"/>
      <c r="DK185" s="6"/>
      <c r="DL185" s="6"/>
      <c r="DM185" s="6"/>
      <c r="DN185" s="6"/>
      <c r="DO185" s="6"/>
      <c r="DP185" s="6"/>
      <c r="DQ185" s="6"/>
      <c r="DR185" s="6"/>
      <c r="DS185" s="6"/>
      <c r="DT185" s="6"/>
      <c r="DU185" s="6"/>
      <c r="DV185" s="6"/>
      <c r="DW185" s="6"/>
      <c r="DX185" s="6"/>
      <c r="DY185" s="6"/>
      <c r="DZ185" s="6"/>
      <c r="EA185" s="6"/>
      <c r="EB185" s="6"/>
      <c r="EC185" s="6"/>
      <c r="ED185" s="6"/>
      <c r="EE185" s="6"/>
      <c r="EF185" s="6"/>
      <c r="EG185" s="6"/>
      <c r="EH185" s="6"/>
      <c r="EI185" s="6"/>
      <c r="EJ185" s="6"/>
      <c r="EK185" s="6"/>
      <c r="EL185" s="6"/>
      <c r="EM185" s="6"/>
      <c r="EN185" s="6"/>
      <c r="EO185" s="6"/>
      <c r="EP185" s="6"/>
      <c r="EQ185" s="6"/>
      <c r="ER185" s="6"/>
      <c r="ES185" s="6"/>
      <c r="ET185" s="6"/>
      <c r="EU185" s="6"/>
      <c r="EV185" s="6"/>
      <c r="EW185" s="6"/>
      <c r="EX185" s="6"/>
      <c r="EY185" s="6"/>
      <c r="EZ185" s="6"/>
      <c r="FA185" s="6"/>
      <c r="FB185" s="6"/>
      <c r="FC185" s="6"/>
      <c r="FD185" s="6"/>
      <c r="FE185" s="6"/>
      <c r="FF185" s="6"/>
      <c r="FG185" s="6"/>
      <c r="FH185" s="6"/>
      <c r="FI185" s="6"/>
      <c r="FJ185" s="6"/>
      <c r="FK185" s="6"/>
      <c r="FL185" s="6"/>
      <c r="FM185" s="6"/>
      <c r="FN185" s="6"/>
      <c r="FO185" s="6"/>
      <c r="FP185" s="6"/>
      <c r="FQ185" s="6"/>
      <c r="FR185" s="6"/>
      <c r="FS185" s="6"/>
      <c r="FT185" s="6"/>
      <c r="FU185" s="6"/>
      <c r="FV185" s="6"/>
      <c r="FW185" s="6"/>
      <c r="FX185" s="6"/>
      <c r="FY185" s="6"/>
      <c r="FZ185" s="6"/>
      <c r="GA185" s="6"/>
      <c r="GB185" s="6"/>
      <c r="GC185" s="6"/>
      <c r="GD185" s="6"/>
      <c r="GE185" s="6"/>
      <c r="GF185" s="6"/>
      <c r="GG185" s="6"/>
      <c r="GH185" s="6"/>
      <c r="GI185" s="6"/>
      <c r="GJ185" s="6"/>
      <c r="GK185" s="6"/>
      <c r="GL185" s="6"/>
      <c r="GM185" s="6"/>
      <c r="GN185" s="6"/>
      <c r="GO185" s="6"/>
      <c r="GP185" s="6"/>
      <c r="GQ185" s="6"/>
      <c r="GR185" s="6"/>
      <c r="GS185" s="6"/>
      <c r="GT185" s="6"/>
      <c r="GU185" s="6"/>
      <c r="GV185" s="6"/>
      <c r="GW185" s="6"/>
      <c r="GX185" s="6"/>
      <c r="GY185" s="6"/>
      <c r="GZ185" s="6"/>
      <c r="HA185" s="6"/>
      <c r="HB185" s="6"/>
      <c r="HC185" s="6"/>
      <c r="HD185" s="6"/>
      <c r="HE185" s="6"/>
      <c r="HF185" s="6"/>
      <c r="HG185" s="6"/>
      <c r="HH185" s="6"/>
      <c r="HI185" s="6"/>
      <c r="HJ185" s="6"/>
      <c r="HK185" s="6"/>
      <c r="HL185" s="6"/>
      <c r="HM185" s="6"/>
      <c r="HN185" s="6"/>
      <c r="HO185" s="6"/>
      <c r="HP185" s="6"/>
      <c r="HQ185" s="6"/>
      <c r="HR185" s="6"/>
      <c r="HS185" s="6"/>
      <c r="HT185" s="6"/>
      <c r="HU185" s="6"/>
      <c r="HV185" s="6"/>
      <c r="HW185" s="6"/>
      <c r="HX185" s="6"/>
      <c r="HY185" s="6"/>
      <c r="HZ185" s="6"/>
      <c r="IA185" s="6"/>
      <c r="IB185" s="6"/>
      <c r="IC185" s="6"/>
      <c r="ID185" s="6"/>
      <c r="IE185" s="6"/>
      <c r="IF185" s="6"/>
    </row>
    <row r="186" spans="1:11" ht="51" customHeight="1" hidden="1">
      <c r="A186" s="4"/>
      <c r="B186" s="33"/>
      <c r="C186" s="33"/>
      <c r="D186" s="33"/>
      <c r="E186" s="33"/>
      <c r="F186" s="34"/>
      <c r="G186" s="87" t="s">
        <v>292</v>
      </c>
      <c r="H186" s="88" t="s">
        <v>291</v>
      </c>
      <c r="I186" s="89"/>
      <c r="J186" s="90"/>
      <c r="K186" s="91">
        <f>K187</f>
        <v>347000</v>
      </c>
    </row>
    <row r="187" spans="1:11" ht="34.5" customHeight="1" hidden="1">
      <c r="A187" s="4"/>
      <c r="B187" s="33"/>
      <c r="C187" s="33"/>
      <c r="D187" s="33"/>
      <c r="E187" s="33"/>
      <c r="F187" s="34"/>
      <c r="G187" s="87" t="s">
        <v>4</v>
      </c>
      <c r="H187" s="92"/>
      <c r="I187" s="89">
        <v>600</v>
      </c>
      <c r="J187" s="90"/>
      <c r="K187" s="91">
        <v>347000</v>
      </c>
    </row>
    <row r="188" spans="1:11" ht="69" customHeight="1" hidden="1">
      <c r="A188" s="4"/>
      <c r="B188" s="139"/>
      <c r="C188" s="139"/>
      <c r="D188" s="139"/>
      <c r="E188" s="139"/>
      <c r="F188" s="140"/>
      <c r="G188" s="146" t="s">
        <v>621</v>
      </c>
      <c r="H188" s="39" t="s">
        <v>584</v>
      </c>
      <c r="I188" s="89"/>
      <c r="J188" s="147">
        <f aca="true" t="shared" si="0" ref="J188:K191">J189</f>
        <v>0</v>
      </c>
      <c r="K188" s="147">
        <f t="shared" si="0"/>
        <v>0</v>
      </c>
    </row>
    <row r="189" spans="1:11" ht="74.25" customHeight="1" hidden="1">
      <c r="A189" s="4"/>
      <c r="B189" s="139"/>
      <c r="C189" s="139"/>
      <c r="D189" s="139"/>
      <c r="E189" s="139"/>
      <c r="F189" s="140"/>
      <c r="G189" s="87" t="s">
        <v>622</v>
      </c>
      <c r="H189" s="28" t="s">
        <v>585</v>
      </c>
      <c r="I189" s="89"/>
      <c r="J189" s="91">
        <f t="shared" si="0"/>
        <v>0</v>
      </c>
      <c r="K189" s="91">
        <f t="shared" si="0"/>
        <v>0</v>
      </c>
    </row>
    <row r="190" spans="1:11" ht="72" customHeight="1" hidden="1">
      <c r="A190" s="4"/>
      <c r="B190" s="139"/>
      <c r="C190" s="139"/>
      <c r="D190" s="139"/>
      <c r="E190" s="139"/>
      <c r="F190" s="140"/>
      <c r="G190" s="112" t="s">
        <v>624</v>
      </c>
      <c r="H190" s="44" t="s">
        <v>586</v>
      </c>
      <c r="I190" s="89"/>
      <c r="J190" s="91">
        <f t="shared" si="0"/>
        <v>0</v>
      </c>
      <c r="K190" s="91">
        <f t="shared" si="0"/>
        <v>0</v>
      </c>
    </row>
    <row r="191" spans="1:11" ht="69" customHeight="1" hidden="1">
      <c r="A191" s="4"/>
      <c r="B191" s="139"/>
      <c r="C191" s="139"/>
      <c r="D191" s="139"/>
      <c r="E191" s="139"/>
      <c r="F191" s="140"/>
      <c r="G191" s="87" t="s">
        <v>623</v>
      </c>
      <c r="H191" s="28" t="s">
        <v>587</v>
      </c>
      <c r="I191" s="89"/>
      <c r="J191" s="91">
        <f t="shared" si="0"/>
        <v>0</v>
      </c>
      <c r="K191" s="91">
        <f t="shared" si="0"/>
        <v>0</v>
      </c>
    </row>
    <row r="192" spans="1:11" ht="34.5" customHeight="1" hidden="1">
      <c r="A192" s="4"/>
      <c r="B192" s="139"/>
      <c r="C192" s="139"/>
      <c r="D192" s="139"/>
      <c r="E192" s="139"/>
      <c r="F192" s="140"/>
      <c r="G192" s="32" t="s">
        <v>2</v>
      </c>
      <c r="H192" s="92"/>
      <c r="I192" s="89">
        <v>200</v>
      </c>
      <c r="J192" s="91"/>
      <c r="K192" s="91"/>
    </row>
    <row r="193" spans="1:11" ht="67.5" customHeight="1">
      <c r="A193" s="4"/>
      <c r="B193" s="184"/>
      <c r="C193" s="184"/>
      <c r="D193" s="184"/>
      <c r="E193" s="184"/>
      <c r="F193" s="185"/>
      <c r="G193" s="146" t="s">
        <v>725</v>
      </c>
      <c r="H193" s="39" t="s">
        <v>584</v>
      </c>
      <c r="I193" s="89"/>
      <c r="J193" s="91">
        <f>J194</f>
        <v>100000</v>
      </c>
      <c r="K193" s="91">
        <f>K194</f>
        <v>100000</v>
      </c>
    </row>
    <row r="194" spans="1:11" ht="81" customHeight="1">
      <c r="A194" s="4"/>
      <c r="B194" s="184"/>
      <c r="C194" s="184"/>
      <c r="D194" s="184"/>
      <c r="E194" s="184"/>
      <c r="F194" s="185"/>
      <c r="G194" s="146" t="s">
        <v>726</v>
      </c>
      <c r="H194" s="39" t="s">
        <v>585</v>
      </c>
      <c r="I194" s="89"/>
      <c r="J194" s="91">
        <f>J195+J198</f>
        <v>100000</v>
      </c>
      <c r="K194" s="91">
        <f>K195+K198</f>
        <v>100000</v>
      </c>
    </row>
    <row r="195" spans="1:11" ht="77.25" customHeight="1">
      <c r="A195" s="4"/>
      <c r="B195" s="184"/>
      <c r="C195" s="184"/>
      <c r="D195" s="184"/>
      <c r="E195" s="184"/>
      <c r="F195" s="185"/>
      <c r="G195" s="112" t="s">
        <v>624</v>
      </c>
      <c r="H195" s="44" t="s">
        <v>586</v>
      </c>
      <c r="I195" s="89"/>
      <c r="J195" s="91">
        <f>J196</f>
        <v>100000</v>
      </c>
      <c r="K195" s="91">
        <f>K196</f>
        <v>0</v>
      </c>
    </row>
    <row r="196" spans="1:11" ht="74.25" customHeight="1">
      <c r="A196" s="4"/>
      <c r="B196" s="184"/>
      <c r="C196" s="184"/>
      <c r="D196" s="184"/>
      <c r="E196" s="184"/>
      <c r="F196" s="185"/>
      <c r="G196" s="87" t="s">
        <v>727</v>
      </c>
      <c r="H196" s="28" t="s">
        <v>740</v>
      </c>
      <c r="I196" s="89"/>
      <c r="J196" s="91">
        <f>J197</f>
        <v>100000</v>
      </c>
      <c r="K196" s="91">
        <f>K197</f>
        <v>0</v>
      </c>
    </row>
    <row r="197" spans="1:11" ht="34.5" customHeight="1">
      <c r="A197" s="4"/>
      <c r="B197" s="184"/>
      <c r="C197" s="184"/>
      <c r="D197" s="184"/>
      <c r="E197" s="184"/>
      <c r="F197" s="185"/>
      <c r="G197" s="32" t="s">
        <v>2</v>
      </c>
      <c r="H197" s="92"/>
      <c r="I197" s="89">
        <v>200</v>
      </c>
      <c r="J197" s="91">
        <v>100000</v>
      </c>
      <c r="K197" s="91"/>
    </row>
    <row r="198" spans="1:11" ht="56.25" customHeight="1">
      <c r="A198" s="4"/>
      <c r="B198" s="184"/>
      <c r="C198" s="184"/>
      <c r="D198" s="184"/>
      <c r="E198" s="184"/>
      <c r="F198" s="185"/>
      <c r="G198" s="101" t="s">
        <v>728</v>
      </c>
      <c r="H198" s="44" t="s">
        <v>723</v>
      </c>
      <c r="I198" s="89"/>
      <c r="J198" s="91">
        <f>J199+J201</f>
        <v>0</v>
      </c>
      <c r="K198" s="91">
        <f>K199+K201</f>
        <v>100000</v>
      </c>
    </row>
    <row r="199" spans="1:11" ht="66" customHeight="1">
      <c r="A199" s="4"/>
      <c r="B199" s="184"/>
      <c r="C199" s="184"/>
      <c r="D199" s="184"/>
      <c r="E199" s="184"/>
      <c r="F199" s="185"/>
      <c r="G199" s="96" t="s">
        <v>738</v>
      </c>
      <c r="H199" s="28" t="s">
        <v>739</v>
      </c>
      <c r="I199" s="89"/>
      <c r="J199" s="91">
        <f>J200</f>
        <v>0</v>
      </c>
      <c r="K199" s="91">
        <f>K200</f>
        <v>100000</v>
      </c>
    </row>
    <row r="200" spans="1:11" ht="34.5" customHeight="1">
      <c r="A200" s="4"/>
      <c r="B200" s="184"/>
      <c r="C200" s="184"/>
      <c r="D200" s="184"/>
      <c r="E200" s="184"/>
      <c r="F200" s="185"/>
      <c r="G200" s="32" t="s">
        <v>2</v>
      </c>
      <c r="H200" s="92"/>
      <c r="I200" s="89">
        <v>200</v>
      </c>
      <c r="J200" s="91"/>
      <c r="K200" s="91">
        <v>100000</v>
      </c>
    </row>
    <row r="201" spans="1:11" ht="66.75" customHeight="1" hidden="1">
      <c r="A201" s="4"/>
      <c r="B201" s="184"/>
      <c r="C201" s="184"/>
      <c r="D201" s="184"/>
      <c r="E201" s="184"/>
      <c r="F201" s="185"/>
      <c r="G201" s="96" t="s">
        <v>729</v>
      </c>
      <c r="H201" s="92" t="s">
        <v>724</v>
      </c>
      <c r="I201" s="89"/>
      <c r="J201" s="91"/>
      <c r="K201" s="91"/>
    </row>
    <row r="202" spans="1:11" ht="34.5" customHeight="1" hidden="1">
      <c r="A202" s="4"/>
      <c r="B202" s="184"/>
      <c r="C202" s="184"/>
      <c r="D202" s="184"/>
      <c r="E202" s="184"/>
      <c r="F202" s="185"/>
      <c r="G202" s="32" t="s">
        <v>2</v>
      </c>
      <c r="H202" s="92"/>
      <c r="I202" s="89">
        <v>200</v>
      </c>
      <c r="J202" s="91"/>
      <c r="K202" s="91"/>
    </row>
    <row r="203" spans="1:11" ht="53.25" customHeight="1">
      <c r="A203" s="4"/>
      <c r="B203" s="33"/>
      <c r="C203" s="33"/>
      <c r="D203" s="33"/>
      <c r="E203" s="33"/>
      <c r="F203" s="34"/>
      <c r="G203" s="93" t="s">
        <v>674</v>
      </c>
      <c r="H203" s="39" t="s">
        <v>350</v>
      </c>
      <c r="I203" s="94"/>
      <c r="J203" s="95">
        <f>J204</f>
        <v>2505658</v>
      </c>
      <c r="K203" s="95">
        <f>K204</f>
        <v>2505658</v>
      </c>
    </row>
    <row r="204" spans="1:11" ht="61.5">
      <c r="A204" s="4"/>
      <c r="B204" s="33"/>
      <c r="C204" s="33"/>
      <c r="D204" s="33"/>
      <c r="E204" s="33"/>
      <c r="F204" s="34"/>
      <c r="G204" s="96" t="s">
        <v>675</v>
      </c>
      <c r="H204" s="39" t="s">
        <v>351</v>
      </c>
      <c r="I204" s="97"/>
      <c r="J204" s="98">
        <f>J208</f>
        <v>2505658</v>
      </c>
      <c r="K204" s="98">
        <f>K208</f>
        <v>2505658</v>
      </c>
    </row>
    <row r="205" spans="1:11" ht="82.5" customHeight="1" hidden="1">
      <c r="A205" s="4"/>
      <c r="B205" s="33"/>
      <c r="C205" s="33"/>
      <c r="D205" s="33"/>
      <c r="E205" s="33"/>
      <c r="F205" s="34"/>
      <c r="G205" s="96" t="s">
        <v>132</v>
      </c>
      <c r="H205" s="99" t="s">
        <v>250</v>
      </c>
      <c r="I205" s="97"/>
      <c r="J205" s="98"/>
      <c r="K205" s="98">
        <f>K206+K207</f>
        <v>380000</v>
      </c>
    </row>
    <row r="206" spans="1:11" ht="24" customHeight="1" hidden="1">
      <c r="A206" s="4"/>
      <c r="B206" s="33"/>
      <c r="C206" s="33"/>
      <c r="D206" s="33"/>
      <c r="E206" s="33"/>
      <c r="F206" s="34"/>
      <c r="G206" s="96" t="s">
        <v>5</v>
      </c>
      <c r="H206" s="100"/>
      <c r="I206" s="97">
        <v>300</v>
      </c>
      <c r="J206" s="98"/>
      <c r="K206" s="98">
        <v>199200</v>
      </c>
    </row>
    <row r="207" spans="1:11" ht="36.75" customHeight="1" hidden="1">
      <c r="A207" s="4"/>
      <c r="B207" s="33"/>
      <c r="C207" s="33"/>
      <c r="D207" s="33"/>
      <c r="E207" s="33"/>
      <c r="F207" s="34"/>
      <c r="G207" s="96" t="s">
        <v>4</v>
      </c>
      <c r="H207" s="97"/>
      <c r="I207" s="97">
        <v>600</v>
      </c>
      <c r="J207" s="98"/>
      <c r="K207" s="98">
        <v>180800</v>
      </c>
    </row>
    <row r="208" spans="1:11" ht="51.75" customHeight="1">
      <c r="A208" s="4"/>
      <c r="B208" s="33"/>
      <c r="C208" s="33"/>
      <c r="D208" s="33"/>
      <c r="E208" s="33"/>
      <c r="F208" s="34"/>
      <c r="G208" s="101" t="s">
        <v>515</v>
      </c>
      <c r="H208" s="44" t="s">
        <v>352</v>
      </c>
      <c r="I208" s="97"/>
      <c r="J208" s="98">
        <f>J209+J218+J221+J224+J226+J214+J216</f>
        <v>2505658</v>
      </c>
      <c r="K208" s="98">
        <f>K209+K218+K221+K224+K226+K214+K216</f>
        <v>2505658</v>
      </c>
    </row>
    <row r="209" spans="1:11" ht="66.75" customHeight="1" hidden="1">
      <c r="A209" s="4"/>
      <c r="B209" s="33"/>
      <c r="C209" s="33"/>
      <c r="D209" s="33"/>
      <c r="E209" s="33"/>
      <c r="F209" s="34"/>
      <c r="G209" s="96" t="s">
        <v>653</v>
      </c>
      <c r="H209" s="28" t="s">
        <v>353</v>
      </c>
      <c r="I209" s="97"/>
      <c r="J209" s="98">
        <f>J210</f>
        <v>0</v>
      </c>
      <c r="K209" s="98">
        <f>K210</f>
        <v>0</v>
      </c>
    </row>
    <row r="210" spans="1:11" ht="30" customHeight="1" hidden="1">
      <c r="A210" s="4"/>
      <c r="B210" s="33"/>
      <c r="C210" s="33"/>
      <c r="D210" s="33"/>
      <c r="E210" s="33"/>
      <c r="F210" s="34"/>
      <c r="G210" s="96" t="s">
        <v>4</v>
      </c>
      <c r="H210" s="97"/>
      <c r="I210" s="97">
        <v>600</v>
      </c>
      <c r="J210" s="98"/>
      <c r="K210" s="98"/>
    </row>
    <row r="211" spans="1:11" ht="18.75" customHeight="1" hidden="1">
      <c r="A211" s="4"/>
      <c r="B211" s="33"/>
      <c r="C211" s="33"/>
      <c r="D211" s="33"/>
      <c r="E211" s="33"/>
      <c r="F211" s="34"/>
      <c r="G211" s="96" t="s">
        <v>133</v>
      </c>
      <c r="H211" s="99" t="s">
        <v>260</v>
      </c>
      <c r="I211" s="97"/>
      <c r="J211" s="98"/>
      <c r="K211" s="98">
        <f>K213+K212</f>
        <v>0</v>
      </c>
    </row>
    <row r="212" spans="1:11" ht="18.75" customHeight="1" hidden="1">
      <c r="A212" s="4"/>
      <c r="B212" s="33"/>
      <c r="C212" s="33"/>
      <c r="D212" s="33"/>
      <c r="E212" s="33"/>
      <c r="F212" s="34"/>
      <c r="G212" s="96" t="s">
        <v>5</v>
      </c>
      <c r="H212" s="100"/>
      <c r="I212" s="97">
        <v>300</v>
      </c>
      <c r="J212" s="98"/>
      <c r="K212" s="98"/>
    </row>
    <row r="213" spans="1:11" ht="33.75" customHeight="1" hidden="1">
      <c r="A213" s="4"/>
      <c r="B213" s="33"/>
      <c r="C213" s="33"/>
      <c r="D213" s="33"/>
      <c r="E213" s="33"/>
      <c r="F213" s="34"/>
      <c r="G213" s="96" t="s">
        <v>4</v>
      </c>
      <c r="H213" s="97"/>
      <c r="I213" s="97">
        <v>600</v>
      </c>
      <c r="J213" s="98"/>
      <c r="K213" s="98"/>
    </row>
    <row r="214" spans="1:11" ht="69" customHeight="1">
      <c r="A214" s="4"/>
      <c r="B214" s="170"/>
      <c r="C214" s="170"/>
      <c r="D214" s="170"/>
      <c r="E214" s="170"/>
      <c r="F214" s="171"/>
      <c r="G214" s="96" t="s">
        <v>676</v>
      </c>
      <c r="H214" s="28" t="s">
        <v>353</v>
      </c>
      <c r="I214" s="97"/>
      <c r="J214" s="98">
        <f>J215</f>
        <v>384897</v>
      </c>
      <c r="K214" s="98">
        <f>K215</f>
        <v>384897</v>
      </c>
    </row>
    <row r="215" spans="1:11" ht="33.75" customHeight="1">
      <c r="A215" s="4"/>
      <c r="B215" s="170"/>
      <c r="C215" s="170"/>
      <c r="D215" s="170"/>
      <c r="E215" s="170"/>
      <c r="F215" s="171"/>
      <c r="G215" s="96" t="s">
        <v>4</v>
      </c>
      <c r="H215" s="97"/>
      <c r="I215" s="97">
        <v>600</v>
      </c>
      <c r="J215" s="98">
        <v>384897</v>
      </c>
      <c r="K215" s="98">
        <v>384897</v>
      </c>
    </row>
    <row r="216" spans="1:11" ht="56.25" customHeight="1">
      <c r="A216" s="4"/>
      <c r="B216" s="170"/>
      <c r="C216" s="170"/>
      <c r="D216" s="170"/>
      <c r="E216" s="170"/>
      <c r="F216" s="171"/>
      <c r="G216" s="96" t="s">
        <v>648</v>
      </c>
      <c r="H216" s="28" t="s">
        <v>647</v>
      </c>
      <c r="I216" s="97"/>
      <c r="J216" s="98">
        <f>J217</f>
        <v>57024</v>
      </c>
      <c r="K216" s="98">
        <f>K217</f>
        <v>57024</v>
      </c>
    </row>
    <row r="217" spans="1:11" ht="40.5" customHeight="1">
      <c r="A217" s="4"/>
      <c r="B217" s="170"/>
      <c r="C217" s="170"/>
      <c r="D217" s="170"/>
      <c r="E217" s="170"/>
      <c r="F217" s="171"/>
      <c r="G217" s="96" t="s">
        <v>4</v>
      </c>
      <c r="H217" s="97"/>
      <c r="I217" s="97">
        <v>600</v>
      </c>
      <c r="J217" s="98">
        <v>57024</v>
      </c>
      <c r="K217" s="98">
        <v>57024</v>
      </c>
    </row>
    <row r="218" spans="1:240" s="26" customFormat="1" ht="51" customHeight="1">
      <c r="A218" s="25"/>
      <c r="B218" s="33"/>
      <c r="C218" s="33"/>
      <c r="D218" s="33"/>
      <c r="E218" s="33"/>
      <c r="F218" s="34"/>
      <c r="G218" s="96" t="s">
        <v>134</v>
      </c>
      <c r="H218" s="28" t="s">
        <v>354</v>
      </c>
      <c r="I218" s="97"/>
      <c r="J218" s="98">
        <f>J219+J220</f>
        <v>47628</v>
      </c>
      <c r="K218" s="98">
        <f>K219+K220</f>
        <v>47628</v>
      </c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  <c r="HX218" s="6"/>
      <c r="HY218" s="6"/>
      <c r="HZ218" s="6"/>
      <c r="IA218" s="6"/>
      <c r="IB218" s="6"/>
      <c r="IC218" s="6"/>
      <c r="ID218" s="6"/>
      <c r="IE218" s="6"/>
      <c r="IF218" s="6"/>
    </row>
    <row r="219" spans="1:240" s="26" customFormat="1" ht="34.5" customHeight="1" hidden="1">
      <c r="A219" s="25"/>
      <c r="B219" s="33"/>
      <c r="C219" s="33"/>
      <c r="D219" s="33"/>
      <c r="E219" s="33"/>
      <c r="F219" s="34"/>
      <c r="G219" s="96" t="s">
        <v>226</v>
      </c>
      <c r="H219" s="100"/>
      <c r="I219" s="97">
        <v>200</v>
      </c>
      <c r="J219" s="98"/>
      <c r="K219" s="98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  <c r="CE219" s="6"/>
      <c r="CF219" s="6"/>
      <c r="CG219" s="6"/>
      <c r="CH219" s="6"/>
      <c r="CI219" s="6"/>
      <c r="CJ219" s="6"/>
      <c r="CK219" s="6"/>
      <c r="CL219" s="6"/>
      <c r="CM219" s="6"/>
      <c r="CN219" s="6"/>
      <c r="CO219" s="6"/>
      <c r="CP219" s="6"/>
      <c r="CQ219" s="6"/>
      <c r="CR219" s="6"/>
      <c r="CS219" s="6"/>
      <c r="CT219" s="6"/>
      <c r="CU219" s="6"/>
      <c r="CV219" s="6"/>
      <c r="CW219" s="6"/>
      <c r="CX219" s="6"/>
      <c r="CY219" s="6"/>
      <c r="CZ219" s="6"/>
      <c r="DA219" s="6"/>
      <c r="DB219" s="6"/>
      <c r="DC219" s="6"/>
      <c r="DD219" s="6"/>
      <c r="DE219" s="6"/>
      <c r="DF219" s="6"/>
      <c r="DG219" s="6"/>
      <c r="DH219" s="6"/>
      <c r="DI219" s="6"/>
      <c r="DJ219" s="6"/>
      <c r="DK219" s="6"/>
      <c r="DL219" s="6"/>
      <c r="DM219" s="6"/>
      <c r="DN219" s="6"/>
      <c r="DO219" s="6"/>
      <c r="DP219" s="6"/>
      <c r="DQ219" s="6"/>
      <c r="DR219" s="6"/>
      <c r="DS219" s="6"/>
      <c r="DT219" s="6"/>
      <c r="DU219" s="6"/>
      <c r="DV219" s="6"/>
      <c r="DW219" s="6"/>
      <c r="DX219" s="6"/>
      <c r="DY219" s="6"/>
      <c r="DZ219" s="6"/>
      <c r="EA219" s="6"/>
      <c r="EB219" s="6"/>
      <c r="EC219" s="6"/>
      <c r="ED219" s="6"/>
      <c r="EE219" s="6"/>
      <c r="EF219" s="6"/>
      <c r="EG219" s="6"/>
      <c r="EH219" s="6"/>
      <c r="EI219" s="6"/>
      <c r="EJ219" s="6"/>
      <c r="EK219" s="6"/>
      <c r="EL219" s="6"/>
      <c r="EM219" s="6"/>
      <c r="EN219" s="6"/>
      <c r="EO219" s="6"/>
      <c r="EP219" s="6"/>
      <c r="EQ219" s="6"/>
      <c r="ER219" s="6"/>
      <c r="ES219" s="6"/>
      <c r="ET219" s="6"/>
      <c r="EU219" s="6"/>
      <c r="EV219" s="6"/>
      <c r="EW219" s="6"/>
      <c r="EX219" s="6"/>
      <c r="EY219" s="6"/>
      <c r="EZ219" s="6"/>
      <c r="FA219" s="6"/>
      <c r="FB219" s="6"/>
      <c r="FC219" s="6"/>
      <c r="FD219" s="6"/>
      <c r="FE219" s="6"/>
      <c r="FF219" s="6"/>
      <c r="FG219" s="6"/>
      <c r="FH219" s="6"/>
      <c r="FI219" s="6"/>
      <c r="FJ219" s="6"/>
      <c r="FK219" s="6"/>
      <c r="FL219" s="6"/>
      <c r="FM219" s="6"/>
      <c r="FN219" s="6"/>
      <c r="FO219" s="6"/>
      <c r="FP219" s="6"/>
      <c r="FQ219" s="6"/>
      <c r="FR219" s="6"/>
      <c r="FS219" s="6"/>
      <c r="FT219" s="6"/>
      <c r="FU219" s="6"/>
      <c r="FV219" s="6"/>
      <c r="FW219" s="6"/>
      <c r="FX219" s="6"/>
      <c r="FY219" s="6"/>
      <c r="FZ219" s="6"/>
      <c r="GA219" s="6"/>
      <c r="GB219" s="6"/>
      <c r="GC219" s="6"/>
      <c r="GD219" s="6"/>
      <c r="GE219" s="6"/>
      <c r="GF219" s="6"/>
      <c r="GG219" s="6"/>
      <c r="GH219" s="6"/>
      <c r="GI219" s="6"/>
      <c r="GJ219" s="6"/>
      <c r="GK219" s="6"/>
      <c r="GL219" s="6"/>
      <c r="GM219" s="6"/>
      <c r="GN219" s="6"/>
      <c r="GO219" s="6"/>
      <c r="GP219" s="6"/>
      <c r="GQ219" s="6"/>
      <c r="GR219" s="6"/>
      <c r="GS219" s="6"/>
      <c r="GT219" s="6"/>
      <c r="GU219" s="6"/>
      <c r="GV219" s="6"/>
      <c r="GW219" s="6"/>
      <c r="GX219" s="6"/>
      <c r="GY219" s="6"/>
      <c r="GZ219" s="6"/>
      <c r="HA219" s="6"/>
      <c r="HB219" s="6"/>
      <c r="HC219" s="6"/>
      <c r="HD219" s="6"/>
      <c r="HE219" s="6"/>
      <c r="HF219" s="6"/>
      <c r="HG219" s="6"/>
      <c r="HH219" s="6"/>
      <c r="HI219" s="6"/>
      <c r="HJ219" s="6"/>
      <c r="HK219" s="6"/>
      <c r="HL219" s="6"/>
      <c r="HM219" s="6"/>
      <c r="HN219" s="6"/>
      <c r="HO219" s="6"/>
      <c r="HP219" s="6"/>
      <c r="HQ219" s="6"/>
      <c r="HR219" s="6"/>
      <c r="HS219" s="6"/>
      <c r="HT219" s="6"/>
      <c r="HU219" s="6"/>
      <c r="HV219" s="6"/>
      <c r="HW219" s="6"/>
      <c r="HX219" s="6"/>
      <c r="HY219" s="6"/>
      <c r="HZ219" s="6"/>
      <c r="IA219" s="6"/>
      <c r="IB219" s="6"/>
      <c r="IC219" s="6"/>
      <c r="ID219" s="6"/>
      <c r="IE219" s="6"/>
      <c r="IF219" s="6"/>
    </row>
    <row r="220" spans="1:240" s="26" customFormat="1" ht="33" customHeight="1">
      <c r="A220" s="25"/>
      <c r="B220" s="33"/>
      <c r="C220" s="33"/>
      <c r="D220" s="33"/>
      <c r="E220" s="33"/>
      <c r="F220" s="34"/>
      <c r="G220" s="96" t="s">
        <v>4</v>
      </c>
      <c r="H220" s="97"/>
      <c r="I220" s="97">
        <v>600</v>
      </c>
      <c r="J220" s="98">
        <v>47628</v>
      </c>
      <c r="K220" s="98">
        <v>47628</v>
      </c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  <c r="CE220" s="6"/>
      <c r="CF220" s="6"/>
      <c r="CG220" s="6"/>
      <c r="CH220" s="6"/>
      <c r="CI220" s="6"/>
      <c r="CJ220" s="6"/>
      <c r="CK220" s="6"/>
      <c r="CL220" s="6"/>
      <c r="CM220" s="6"/>
      <c r="CN220" s="6"/>
      <c r="CO220" s="6"/>
      <c r="CP220" s="6"/>
      <c r="CQ220" s="6"/>
      <c r="CR220" s="6"/>
      <c r="CS220" s="6"/>
      <c r="CT220" s="6"/>
      <c r="CU220" s="6"/>
      <c r="CV220" s="6"/>
      <c r="CW220" s="6"/>
      <c r="CX220" s="6"/>
      <c r="CY220" s="6"/>
      <c r="CZ220" s="6"/>
      <c r="DA220" s="6"/>
      <c r="DB220" s="6"/>
      <c r="DC220" s="6"/>
      <c r="DD220" s="6"/>
      <c r="DE220" s="6"/>
      <c r="DF220" s="6"/>
      <c r="DG220" s="6"/>
      <c r="DH220" s="6"/>
      <c r="DI220" s="6"/>
      <c r="DJ220" s="6"/>
      <c r="DK220" s="6"/>
      <c r="DL220" s="6"/>
      <c r="DM220" s="6"/>
      <c r="DN220" s="6"/>
      <c r="DO220" s="6"/>
      <c r="DP220" s="6"/>
      <c r="DQ220" s="6"/>
      <c r="DR220" s="6"/>
      <c r="DS220" s="6"/>
      <c r="DT220" s="6"/>
      <c r="DU220" s="6"/>
      <c r="DV220" s="6"/>
      <c r="DW220" s="6"/>
      <c r="DX220" s="6"/>
      <c r="DY220" s="6"/>
      <c r="DZ220" s="6"/>
      <c r="EA220" s="6"/>
      <c r="EB220" s="6"/>
      <c r="EC220" s="6"/>
      <c r="ED220" s="6"/>
      <c r="EE220" s="6"/>
      <c r="EF220" s="6"/>
      <c r="EG220" s="6"/>
      <c r="EH220" s="6"/>
      <c r="EI220" s="6"/>
      <c r="EJ220" s="6"/>
      <c r="EK220" s="6"/>
      <c r="EL220" s="6"/>
      <c r="EM220" s="6"/>
      <c r="EN220" s="6"/>
      <c r="EO220" s="6"/>
      <c r="EP220" s="6"/>
      <c r="EQ220" s="6"/>
      <c r="ER220" s="6"/>
      <c r="ES220" s="6"/>
      <c r="ET220" s="6"/>
      <c r="EU220" s="6"/>
      <c r="EV220" s="6"/>
      <c r="EW220" s="6"/>
      <c r="EX220" s="6"/>
      <c r="EY220" s="6"/>
      <c r="EZ220" s="6"/>
      <c r="FA220" s="6"/>
      <c r="FB220" s="6"/>
      <c r="FC220" s="6"/>
      <c r="FD220" s="6"/>
      <c r="FE220" s="6"/>
      <c r="FF220" s="6"/>
      <c r="FG220" s="6"/>
      <c r="FH220" s="6"/>
      <c r="FI220" s="6"/>
      <c r="FJ220" s="6"/>
      <c r="FK220" s="6"/>
      <c r="FL220" s="6"/>
      <c r="FM220" s="6"/>
      <c r="FN220" s="6"/>
      <c r="FO220" s="6"/>
      <c r="FP220" s="6"/>
      <c r="FQ220" s="6"/>
      <c r="FR220" s="6"/>
      <c r="FS220" s="6"/>
      <c r="FT220" s="6"/>
      <c r="FU220" s="6"/>
      <c r="FV220" s="6"/>
      <c r="FW220" s="6"/>
      <c r="FX220" s="6"/>
      <c r="FY220" s="6"/>
      <c r="FZ220" s="6"/>
      <c r="GA220" s="6"/>
      <c r="GB220" s="6"/>
      <c r="GC220" s="6"/>
      <c r="GD220" s="6"/>
      <c r="GE220" s="6"/>
      <c r="GF220" s="6"/>
      <c r="GG220" s="6"/>
      <c r="GH220" s="6"/>
      <c r="GI220" s="6"/>
      <c r="GJ220" s="6"/>
      <c r="GK220" s="6"/>
      <c r="GL220" s="6"/>
      <c r="GM220" s="6"/>
      <c r="GN220" s="6"/>
      <c r="GO220" s="6"/>
      <c r="GP220" s="6"/>
      <c r="GQ220" s="6"/>
      <c r="GR220" s="6"/>
      <c r="GS220" s="6"/>
      <c r="GT220" s="6"/>
      <c r="GU220" s="6"/>
      <c r="GV220" s="6"/>
      <c r="GW220" s="6"/>
      <c r="GX220" s="6"/>
      <c r="GY220" s="6"/>
      <c r="GZ220" s="6"/>
      <c r="HA220" s="6"/>
      <c r="HB220" s="6"/>
      <c r="HC220" s="6"/>
      <c r="HD220" s="6"/>
      <c r="HE220" s="6"/>
      <c r="HF220" s="6"/>
      <c r="HG220" s="6"/>
      <c r="HH220" s="6"/>
      <c r="HI220" s="6"/>
      <c r="HJ220" s="6"/>
      <c r="HK220" s="6"/>
      <c r="HL220" s="6"/>
      <c r="HM220" s="6"/>
      <c r="HN220" s="6"/>
      <c r="HO220" s="6"/>
      <c r="HP220" s="6"/>
      <c r="HQ220" s="6"/>
      <c r="HR220" s="6"/>
      <c r="HS220" s="6"/>
      <c r="HT220" s="6"/>
      <c r="HU220" s="6"/>
      <c r="HV220" s="6"/>
      <c r="HW220" s="6"/>
      <c r="HX220" s="6"/>
      <c r="HY220" s="6"/>
      <c r="HZ220" s="6"/>
      <c r="IA220" s="6"/>
      <c r="IB220" s="6"/>
      <c r="IC220" s="6"/>
      <c r="ID220" s="6"/>
      <c r="IE220" s="6"/>
      <c r="IF220" s="6"/>
    </row>
    <row r="221" spans="1:240" s="26" customFormat="1" ht="71.25" customHeight="1">
      <c r="A221" s="25"/>
      <c r="B221" s="33"/>
      <c r="C221" s="33"/>
      <c r="D221" s="33"/>
      <c r="E221" s="33"/>
      <c r="F221" s="34"/>
      <c r="G221" s="96" t="s">
        <v>477</v>
      </c>
      <c r="H221" s="28" t="s">
        <v>476</v>
      </c>
      <c r="I221" s="97"/>
      <c r="J221" s="98">
        <f>J223+J222</f>
        <v>1993104</v>
      </c>
      <c r="K221" s="98">
        <f>K223+K222</f>
        <v>1993104</v>
      </c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  <c r="CE221" s="6"/>
      <c r="CF221" s="6"/>
      <c r="CG221" s="6"/>
      <c r="CH221" s="6"/>
      <c r="CI221" s="6"/>
      <c r="CJ221" s="6"/>
      <c r="CK221" s="6"/>
      <c r="CL221" s="6"/>
      <c r="CM221" s="6"/>
      <c r="CN221" s="6"/>
      <c r="CO221" s="6"/>
      <c r="CP221" s="6"/>
      <c r="CQ221" s="6"/>
      <c r="CR221" s="6"/>
      <c r="CS221" s="6"/>
      <c r="CT221" s="6"/>
      <c r="CU221" s="6"/>
      <c r="CV221" s="6"/>
      <c r="CW221" s="6"/>
      <c r="CX221" s="6"/>
      <c r="CY221" s="6"/>
      <c r="CZ221" s="6"/>
      <c r="DA221" s="6"/>
      <c r="DB221" s="6"/>
      <c r="DC221" s="6"/>
      <c r="DD221" s="6"/>
      <c r="DE221" s="6"/>
      <c r="DF221" s="6"/>
      <c r="DG221" s="6"/>
      <c r="DH221" s="6"/>
      <c r="DI221" s="6"/>
      <c r="DJ221" s="6"/>
      <c r="DK221" s="6"/>
      <c r="DL221" s="6"/>
      <c r="DM221" s="6"/>
      <c r="DN221" s="6"/>
      <c r="DO221" s="6"/>
      <c r="DP221" s="6"/>
      <c r="DQ221" s="6"/>
      <c r="DR221" s="6"/>
      <c r="DS221" s="6"/>
      <c r="DT221" s="6"/>
      <c r="DU221" s="6"/>
      <c r="DV221" s="6"/>
      <c r="DW221" s="6"/>
      <c r="DX221" s="6"/>
      <c r="DY221" s="6"/>
      <c r="DZ221" s="6"/>
      <c r="EA221" s="6"/>
      <c r="EB221" s="6"/>
      <c r="EC221" s="6"/>
      <c r="ED221" s="6"/>
      <c r="EE221" s="6"/>
      <c r="EF221" s="6"/>
      <c r="EG221" s="6"/>
      <c r="EH221" s="6"/>
      <c r="EI221" s="6"/>
      <c r="EJ221" s="6"/>
      <c r="EK221" s="6"/>
      <c r="EL221" s="6"/>
      <c r="EM221" s="6"/>
      <c r="EN221" s="6"/>
      <c r="EO221" s="6"/>
      <c r="EP221" s="6"/>
      <c r="EQ221" s="6"/>
      <c r="ER221" s="6"/>
      <c r="ES221" s="6"/>
      <c r="ET221" s="6"/>
      <c r="EU221" s="6"/>
      <c r="EV221" s="6"/>
      <c r="EW221" s="6"/>
      <c r="EX221" s="6"/>
      <c r="EY221" s="6"/>
      <c r="EZ221" s="6"/>
      <c r="FA221" s="6"/>
      <c r="FB221" s="6"/>
      <c r="FC221" s="6"/>
      <c r="FD221" s="6"/>
      <c r="FE221" s="6"/>
      <c r="FF221" s="6"/>
      <c r="FG221" s="6"/>
      <c r="FH221" s="6"/>
      <c r="FI221" s="6"/>
      <c r="FJ221" s="6"/>
      <c r="FK221" s="6"/>
      <c r="FL221" s="6"/>
      <c r="FM221" s="6"/>
      <c r="FN221" s="6"/>
      <c r="FO221" s="6"/>
      <c r="FP221" s="6"/>
      <c r="FQ221" s="6"/>
      <c r="FR221" s="6"/>
      <c r="FS221" s="6"/>
      <c r="FT221" s="6"/>
      <c r="FU221" s="6"/>
      <c r="FV221" s="6"/>
      <c r="FW221" s="6"/>
      <c r="FX221" s="6"/>
      <c r="FY221" s="6"/>
      <c r="FZ221" s="6"/>
      <c r="GA221" s="6"/>
      <c r="GB221" s="6"/>
      <c r="GC221" s="6"/>
      <c r="GD221" s="6"/>
      <c r="GE221" s="6"/>
      <c r="GF221" s="6"/>
      <c r="GG221" s="6"/>
      <c r="GH221" s="6"/>
      <c r="GI221" s="6"/>
      <c r="GJ221" s="6"/>
      <c r="GK221" s="6"/>
      <c r="GL221" s="6"/>
      <c r="GM221" s="6"/>
      <c r="GN221" s="6"/>
      <c r="GO221" s="6"/>
      <c r="GP221" s="6"/>
      <c r="GQ221" s="6"/>
      <c r="GR221" s="6"/>
      <c r="GS221" s="6"/>
      <c r="GT221" s="6"/>
      <c r="GU221" s="6"/>
      <c r="GV221" s="6"/>
      <c r="GW221" s="6"/>
      <c r="GX221" s="6"/>
      <c r="GY221" s="6"/>
      <c r="GZ221" s="6"/>
      <c r="HA221" s="6"/>
      <c r="HB221" s="6"/>
      <c r="HC221" s="6"/>
      <c r="HD221" s="6"/>
      <c r="HE221" s="6"/>
      <c r="HF221" s="6"/>
      <c r="HG221" s="6"/>
      <c r="HH221" s="6"/>
      <c r="HI221" s="6"/>
      <c r="HJ221" s="6"/>
      <c r="HK221" s="6"/>
      <c r="HL221" s="6"/>
      <c r="HM221" s="6"/>
      <c r="HN221" s="6"/>
      <c r="HO221" s="6"/>
      <c r="HP221" s="6"/>
      <c r="HQ221" s="6"/>
      <c r="HR221" s="6"/>
      <c r="HS221" s="6"/>
      <c r="HT221" s="6"/>
      <c r="HU221" s="6"/>
      <c r="HV221" s="6"/>
      <c r="HW221" s="6"/>
      <c r="HX221" s="6"/>
      <c r="HY221" s="6"/>
      <c r="HZ221" s="6"/>
      <c r="IA221" s="6"/>
      <c r="IB221" s="6"/>
      <c r="IC221" s="6"/>
      <c r="ID221" s="6"/>
      <c r="IE221" s="6"/>
      <c r="IF221" s="6"/>
    </row>
    <row r="222" spans="1:240" s="26" customFormat="1" ht="24" customHeight="1">
      <c r="A222" s="25"/>
      <c r="B222" s="180"/>
      <c r="C222" s="180"/>
      <c r="D222" s="180"/>
      <c r="E222" s="180"/>
      <c r="F222" s="181"/>
      <c r="G222" s="96" t="s">
        <v>5</v>
      </c>
      <c r="H222" s="28"/>
      <c r="I222" s="97">
        <v>300</v>
      </c>
      <c r="J222" s="98">
        <v>895050</v>
      </c>
      <c r="K222" s="98">
        <v>895050</v>
      </c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  <c r="IE222" s="6"/>
      <c r="IF222" s="6"/>
    </row>
    <row r="223" spans="1:240" s="26" customFormat="1" ht="45.75" customHeight="1">
      <c r="A223" s="25"/>
      <c r="B223" s="33"/>
      <c r="C223" s="33"/>
      <c r="D223" s="33"/>
      <c r="E223" s="33"/>
      <c r="F223" s="34"/>
      <c r="G223" s="96" t="s">
        <v>4</v>
      </c>
      <c r="H223" s="97"/>
      <c r="I223" s="97">
        <v>600</v>
      </c>
      <c r="J223" s="98">
        <v>1098054</v>
      </c>
      <c r="K223" s="98">
        <v>1098054</v>
      </c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  <c r="CE223" s="6"/>
      <c r="CF223" s="6"/>
      <c r="CG223" s="6"/>
      <c r="CH223" s="6"/>
      <c r="CI223" s="6"/>
      <c r="CJ223" s="6"/>
      <c r="CK223" s="6"/>
      <c r="CL223" s="6"/>
      <c r="CM223" s="6"/>
      <c r="CN223" s="6"/>
      <c r="CO223" s="6"/>
      <c r="CP223" s="6"/>
      <c r="CQ223" s="6"/>
      <c r="CR223" s="6"/>
      <c r="CS223" s="6"/>
      <c r="CT223" s="6"/>
      <c r="CU223" s="6"/>
      <c r="CV223" s="6"/>
      <c r="CW223" s="6"/>
      <c r="CX223" s="6"/>
      <c r="CY223" s="6"/>
      <c r="CZ223" s="6"/>
      <c r="DA223" s="6"/>
      <c r="DB223" s="6"/>
      <c r="DC223" s="6"/>
      <c r="DD223" s="6"/>
      <c r="DE223" s="6"/>
      <c r="DF223" s="6"/>
      <c r="DG223" s="6"/>
      <c r="DH223" s="6"/>
      <c r="DI223" s="6"/>
      <c r="DJ223" s="6"/>
      <c r="DK223" s="6"/>
      <c r="DL223" s="6"/>
      <c r="DM223" s="6"/>
      <c r="DN223" s="6"/>
      <c r="DO223" s="6"/>
      <c r="DP223" s="6"/>
      <c r="DQ223" s="6"/>
      <c r="DR223" s="6"/>
      <c r="DS223" s="6"/>
      <c r="DT223" s="6"/>
      <c r="DU223" s="6"/>
      <c r="DV223" s="6"/>
      <c r="DW223" s="6"/>
      <c r="DX223" s="6"/>
      <c r="DY223" s="6"/>
      <c r="DZ223" s="6"/>
      <c r="EA223" s="6"/>
      <c r="EB223" s="6"/>
      <c r="EC223" s="6"/>
      <c r="ED223" s="6"/>
      <c r="EE223" s="6"/>
      <c r="EF223" s="6"/>
      <c r="EG223" s="6"/>
      <c r="EH223" s="6"/>
      <c r="EI223" s="6"/>
      <c r="EJ223" s="6"/>
      <c r="EK223" s="6"/>
      <c r="EL223" s="6"/>
      <c r="EM223" s="6"/>
      <c r="EN223" s="6"/>
      <c r="EO223" s="6"/>
      <c r="EP223" s="6"/>
      <c r="EQ223" s="6"/>
      <c r="ER223" s="6"/>
      <c r="ES223" s="6"/>
      <c r="ET223" s="6"/>
      <c r="EU223" s="6"/>
      <c r="EV223" s="6"/>
      <c r="EW223" s="6"/>
      <c r="EX223" s="6"/>
      <c r="EY223" s="6"/>
      <c r="EZ223" s="6"/>
      <c r="FA223" s="6"/>
      <c r="FB223" s="6"/>
      <c r="FC223" s="6"/>
      <c r="FD223" s="6"/>
      <c r="FE223" s="6"/>
      <c r="FF223" s="6"/>
      <c r="FG223" s="6"/>
      <c r="FH223" s="6"/>
      <c r="FI223" s="6"/>
      <c r="FJ223" s="6"/>
      <c r="FK223" s="6"/>
      <c r="FL223" s="6"/>
      <c r="FM223" s="6"/>
      <c r="FN223" s="6"/>
      <c r="FO223" s="6"/>
      <c r="FP223" s="6"/>
      <c r="FQ223" s="6"/>
      <c r="FR223" s="6"/>
      <c r="FS223" s="6"/>
      <c r="FT223" s="6"/>
      <c r="FU223" s="6"/>
      <c r="FV223" s="6"/>
      <c r="FW223" s="6"/>
      <c r="FX223" s="6"/>
      <c r="FY223" s="6"/>
      <c r="FZ223" s="6"/>
      <c r="GA223" s="6"/>
      <c r="GB223" s="6"/>
      <c r="GC223" s="6"/>
      <c r="GD223" s="6"/>
      <c r="GE223" s="6"/>
      <c r="GF223" s="6"/>
      <c r="GG223" s="6"/>
      <c r="GH223" s="6"/>
      <c r="GI223" s="6"/>
      <c r="GJ223" s="6"/>
      <c r="GK223" s="6"/>
      <c r="GL223" s="6"/>
      <c r="GM223" s="6"/>
      <c r="GN223" s="6"/>
      <c r="GO223" s="6"/>
      <c r="GP223" s="6"/>
      <c r="GQ223" s="6"/>
      <c r="GR223" s="6"/>
      <c r="GS223" s="6"/>
      <c r="GT223" s="6"/>
      <c r="GU223" s="6"/>
      <c r="GV223" s="6"/>
      <c r="GW223" s="6"/>
      <c r="GX223" s="6"/>
      <c r="GY223" s="6"/>
      <c r="GZ223" s="6"/>
      <c r="HA223" s="6"/>
      <c r="HB223" s="6"/>
      <c r="HC223" s="6"/>
      <c r="HD223" s="6"/>
      <c r="HE223" s="6"/>
      <c r="HF223" s="6"/>
      <c r="HG223" s="6"/>
      <c r="HH223" s="6"/>
      <c r="HI223" s="6"/>
      <c r="HJ223" s="6"/>
      <c r="HK223" s="6"/>
      <c r="HL223" s="6"/>
      <c r="HM223" s="6"/>
      <c r="HN223" s="6"/>
      <c r="HO223" s="6"/>
      <c r="HP223" s="6"/>
      <c r="HQ223" s="6"/>
      <c r="HR223" s="6"/>
      <c r="HS223" s="6"/>
      <c r="HT223" s="6"/>
      <c r="HU223" s="6"/>
      <c r="HV223" s="6"/>
      <c r="HW223" s="6"/>
      <c r="HX223" s="6"/>
      <c r="HY223" s="6"/>
      <c r="HZ223" s="6"/>
      <c r="IA223" s="6"/>
      <c r="IB223" s="6"/>
      <c r="IC223" s="6"/>
      <c r="ID223" s="6"/>
      <c r="IE223" s="6"/>
      <c r="IF223" s="6"/>
    </row>
    <row r="224" spans="1:240" s="26" customFormat="1" ht="40.5" customHeight="1">
      <c r="A224" s="25"/>
      <c r="B224" s="33"/>
      <c r="C224" s="33"/>
      <c r="D224" s="33"/>
      <c r="E224" s="33"/>
      <c r="F224" s="34"/>
      <c r="G224" s="96" t="s">
        <v>481</v>
      </c>
      <c r="H224" s="28" t="s">
        <v>464</v>
      </c>
      <c r="I224" s="97"/>
      <c r="J224" s="98">
        <f>J225</f>
        <v>13803</v>
      </c>
      <c r="K224" s="98">
        <f>K225</f>
        <v>13803</v>
      </c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  <c r="CE224" s="6"/>
      <c r="CF224" s="6"/>
      <c r="CG224" s="6"/>
      <c r="CH224" s="6"/>
      <c r="CI224" s="6"/>
      <c r="CJ224" s="6"/>
      <c r="CK224" s="6"/>
      <c r="CL224" s="6"/>
      <c r="CM224" s="6"/>
      <c r="CN224" s="6"/>
      <c r="CO224" s="6"/>
      <c r="CP224" s="6"/>
      <c r="CQ224" s="6"/>
      <c r="CR224" s="6"/>
      <c r="CS224" s="6"/>
      <c r="CT224" s="6"/>
      <c r="CU224" s="6"/>
      <c r="CV224" s="6"/>
      <c r="CW224" s="6"/>
      <c r="CX224" s="6"/>
      <c r="CY224" s="6"/>
      <c r="CZ224" s="6"/>
      <c r="DA224" s="6"/>
      <c r="DB224" s="6"/>
      <c r="DC224" s="6"/>
      <c r="DD224" s="6"/>
      <c r="DE224" s="6"/>
      <c r="DF224" s="6"/>
      <c r="DG224" s="6"/>
      <c r="DH224" s="6"/>
      <c r="DI224" s="6"/>
      <c r="DJ224" s="6"/>
      <c r="DK224" s="6"/>
      <c r="DL224" s="6"/>
      <c r="DM224" s="6"/>
      <c r="DN224" s="6"/>
      <c r="DO224" s="6"/>
      <c r="DP224" s="6"/>
      <c r="DQ224" s="6"/>
      <c r="DR224" s="6"/>
      <c r="DS224" s="6"/>
      <c r="DT224" s="6"/>
      <c r="DU224" s="6"/>
      <c r="DV224" s="6"/>
      <c r="DW224" s="6"/>
      <c r="DX224" s="6"/>
      <c r="DY224" s="6"/>
      <c r="DZ224" s="6"/>
      <c r="EA224" s="6"/>
      <c r="EB224" s="6"/>
      <c r="EC224" s="6"/>
      <c r="ED224" s="6"/>
      <c r="EE224" s="6"/>
      <c r="EF224" s="6"/>
      <c r="EG224" s="6"/>
      <c r="EH224" s="6"/>
      <c r="EI224" s="6"/>
      <c r="EJ224" s="6"/>
      <c r="EK224" s="6"/>
      <c r="EL224" s="6"/>
      <c r="EM224" s="6"/>
      <c r="EN224" s="6"/>
      <c r="EO224" s="6"/>
      <c r="EP224" s="6"/>
      <c r="EQ224" s="6"/>
      <c r="ER224" s="6"/>
      <c r="ES224" s="6"/>
      <c r="ET224" s="6"/>
      <c r="EU224" s="6"/>
      <c r="EV224" s="6"/>
      <c r="EW224" s="6"/>
      <c r="EX224" s="6"/>
      <c r="EY224" s="6"/>
      <c r="EZ224" s="6"/>
      <c r="FA224" s="6"/>
      <c r="FB224" s="6"/>
      <c r="FC224" s="6"/>
      <c r="FD224" s="6"/>
      <c r="FE224" s="6"/>
      <c r="FF224" s="6"/>
      <c r="FG224" s="6"/>
      <c r="FH224" s="6"/>
      <c r="FI224" s="6"/>
      <c r="FJ224" s="6"/>
      <c r="FK224" s="6"/>
      <c r="FL224" s="6"/>
      <c r="FM224" s="6"/>
      <c r="FN224" s="6"/>
      <c r="FO224" s="6"/>
      <c r="FP224" s="6"/>
      <c r="FQ224" s="6"/>
      <c r="FR224" s="6"/>
      <c r="FS224" s="6"/>
      <c r="FT224" s="6"/>
      <c r="FU224" s="6"/>
      <c r="FV224" s="6"/>
      <c r="FW224" s="6"/>
      <c r="FX224" s="6"/>
      <c r="FY224" s="6"/>
      <c r="FZ224" s="6"/>
      <c r="GA224" s="6"/>
      <c r="GB224" s="6"/>
      <c r="GC224" s="6"/>
      <c r="GD224" s="6"/>
      <c r="GE224" s="6"/>
      <c r="GF224" s="6"/>
      <c r="GG224" s="6"/>
      <c r="GH224" s="6"/>
      <c r="GI224" s="6"/>
      <c r="GJ224" s="6"/>
      <c r="GK224" s="6"/>
      <c r="GL224" s="6"/>
      <c r="GM224" s="6"/>
      <c r="GN224" s="6"/>
      <c r="GO224" s="6"/>
      <c r="GP224" s="6"/>
      <c r="GQ224" s="6"/>
      <c r="GR224" s="6"/>
      <c r="GS224" s="6"/>
      <c r="GT224" s="6"/>
      <c r="GU224" s="6"/>
      <c r="GV224" s="6"/>
      <c r="GW224" s="6"/>
      <c r="GX224" s="6"/>
      <c r="GY224" s="6"/>
      <c r="GZ224" s="6"/>
      <c r="HA224" s="6"/>
      <c r="HB224" s="6"/>
      <c r="HC224" s="6"/>
      <c r="HD224" s="6"/>
      <c r="HE224" s="6"/>
      <c r="HF224" s="6"/>
      <c r="HG224" s="6"/>
      <c r="HH224" s="6"/>
      <c r="HI224" s="6"/>
      <c r="HJ224" s="6"/>
      <c r="HK224" s="6"/>
      <c r="HL224" s="6"/>
      <c r="HM224" s="6"/>
      <c r="HN224" s="6"/>
      <c r="HO224" s="6"/>
      <c r="HP224" s="6"/>
      <c r="HQ224" s="6"/>
      <c r="HR224" s="6"/>
      <c r="HS224" s="6"/>
      <c r="HT224" s="6"/>
      <c r="HU224" s="6"/>
      <c r="HV224" s="6"/>
      <c r="HW224" s="6"/>
      <c r="HX224" s="6"/>
      <c r="HY224" s="6"/>
      <c r="HZ224" s="6"/>
      <c r="IA224" s="6"/>
      <c r="IB224" s="6"/>
      <c r="IC224" s="6"/>
      <c r="ID224" s="6"/>
      <c r="IE224" s="6"/>
      <c r="IF224" s="6"/>
    </row>
    <row r="225" spans="1:240" s="26" customFormat="1" ht="20.25" customHeight="1">
      <c r="A225" s="25"/>
      <c r="B225" s="33"/>
      <c r="C225" s="33"/>
      <c r="D225" s="33"/>
      <c r="E225" s="33"/>
      <c r="F225" s="34"/>
      <c r="G225" s="96" t="s">
        <v>5</v>
      </c>
      <c r="H225" s="100"/>
      <c r="I225" s="97">
        <v>300</v>
      </c>
      <c r="J225" s="98">
        <v>13803</v>
      </c>
      <c r="K225" s="98">
        <v>13803</v>
      </c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  <c r="CE225" s="6"/>
      <c r="CF225" s="6"/>
      <c r="CG225" s="6"/>
      <c r="CH225" s="6"/>
      <c r="CI225" s="6"/>
      <c r="CJ225" s="6"/>
      <c r="CK225" s="6"/>
      <c r="CL225" s="6"/>
      <c r="CM225" s="6"/>
      <c r="CN225" s="6"/>
      <c r="CO225" s="6"/>
      <c r="CP225" s="6"/>
      <c r="CQ225" s="6"/>
      <c r="CR225" s="6"/>
      <c r="CS225" s="6"/>
      <c r="CT225" s="6"/>
      <c r="CU225" s="6"/>
      <c r="CV225" s="6"/>
      <c r="CW225" s="6"/>
      <c r="CX225" s="6"/>
      <c r="CY225" s="6"/>
      <c r="CZ225" s="6"/>
      <c r="DA225" s="6"/>
      <c r="DB225" s="6"/>
      <c r="DC225" s="6"/>
      <c r="DD225" s="6"/>
      <c r="DE225" s="6"/>
      <c r="DF225" s="6"/>
      <c r="DG225" s="6"/>
      <c r="DH225" s="6"/>
      <c r="DI225" s="6"/>
      <c r="DJ225" s="6"/>
      <c r="DK225" s="6"/>
      <c r="DL225" s="6"/>
      <c r="DM225" s="6"/>
      <c r="DN225" s="6"/>
      <c r="DO225" s="6"/>
      <c r="DP225" s="6"/>
      <c r="DQ225" s="6"/>
      <c r="DR225" s="6"/>
      <c r="DS225" s="6"/>
      <c r="DT225" s="6"/>
      <c r="DU225" s="6"/>
      <c r="DV225" s="6"/>
      <c r="DW225" s="6"/>
      <c r="DX225" s="6"/>
      <c r="DY225" s="6"/>
      <c r="DZ225" s="6"/>
      <c r="EA225" s="6"/>
      <c r="EB225" s="6"/>
      <c r="EC225" s="6"/>
      <c r="ED225" s="6"/>
      <c r="EE225" s="6"/>
      <c r="EF225" s="6"/>
      <c r="EG225" s="6"/>
      <c r="EH225" s="6"/>
      <c r="EI225" s="6"/>
      <c r="EJ225" s="6"/>
      <c r="EK225" s="6"/>
      <c r="EL225" s="6"/>
      <c r="EM225" s="6"/>
      <c r="EN225" s="6"/>
      <c r="EO225" s="6"/>
      <c r="EP225" s="6"/>
      <c r="EQ225" s="6"/>
      <c r="ER225" s="6"/>
      <c r="ES225" s="6"/>
      <c r="ET225" s="6"/>
      <c r="EU225" s="6"/>
      <c r="EV225" s="6"/>
      <c r="EW225" s="6"/>
      <c r="EX225" s="6"/>
      <c r="EY225" s="6"/>
      <c r="EZ225" s="6"/>
      <c r="FA225" s="6"/>
      <c r="FB225" s="6"/>
      <c r="FC225" s="6"/>
      <c r="FD225" s="6"/>
      <c r="FE225" s="6"/>
      <c r="FF225" s="6"/>
      <c r="FG225" s="6"/>
      <c r="FH225" s="6"/>
      <c r="FI225" s="6"/>
      <c r="FJ225" s="6"/>
      <c r="FK225" s="6"/>
      <c r="FL225" s="6"/>
      <c r="FM225" s="6"/>
      <c r="FN225" s="6"/>
      <c r="FO225" s="6"/>
      <c r="FP225" s="6"/>
      <c r="FQ225" s="6"/>
      <c r="FR225" s="6"/>
      <c r="FS225" s="6"/>
      <c r="FT225" s="6"/>
      <c r="FU225" s="6"/>
      <c r="FV225" s="6"/>
      <c r="FW225" s="6"/>
      <c r="FX225" s="6"/>
      <c r="FY225" s="6"/>
      <c r="FZ225" s="6"/>
      <c r="GA225" s="6"/>
      <c r="GB225" s="6"/>
      <c r="GC225" s="6"/>
      <c r="GD225" s="6"/>
      <c r="GE225" s="6"/>
      <c r="GF225" s="6"/>
      <c r="GG225" s="6"/>
      <c r="GH225" s="6"/>
      <c r="GI225" s="6"/>
      <c r="GJ225" s="6"/>
      <c r="GK225" s="6"/>
      <c r="GL225" s="6"/>
      <c r="GM225" s="6"/>
      <c r="GN225" s="6"/>
      <c r="GO225" s="6"/>
      <c r="GP225" s="6"/>
      <c r="GQ225" s="6"/>
      <c r="GR225" s="6"/>
      <c r="GS225" s="6"/>
      <c r="GT225" s="6"/>
      <c r="GU225" s="6"/>
      <c r="GV225" s="6"/>
      <c r="GW225" s="6"/>
      <c r="GX225" s="6"/>
      <c r="GY225" s="6"/>
      <c r="GZ225" s="6"/>
      <c r="HA225" s="6"/>
      <c r="HB225" s="6"/>
      <c r="HC225" s="6"/>
      <c r="HD225" s="6"/>
      <c r="HE225" s="6"/>
      <c r="HF225" s="6"/>
      <c r="HG225" s="6"/>
      <c r="HH225" s="6"/>
      <c r="HI225" s="6"/>
      <c r="HJ225" s="6"/>
      <c r="HK225" s="6"/>
      <c r="HL225" s="6"/>
      <c r="HM225" s="6"/>
      <c r="HN225" s="6"/>
      <c r="HO225" s="6"/>
      <c r="HP225" s="6"/>
      <c r="HQ225" s="6"/>
      <c r="HR225" s="6"/>
      <c r="HS225" s="6"/>
      <c r="HT225" s="6"/>
      <c r="HU225" s="6"/>
      <c r="HV225" s="6"/>
      <c r="HW225" s="6"/>
      <c r="HX225" s="6"/>
      <c r="HY225" s="6"/>
      <c r="HZ225" s="6"/>
      <c r="IA225" s="6"/>
      <c r="IB225" s="6"/>
      <c r="IC225" s="6"/>
      <c r="ID225" s="6"/>
      <c r="IE225" s="6"/>
      <c r="IF225" s="6"/>
    </row>
    <row r="226" spans="1:240" s="26" customFormat="1" ht="38.25" customHeight="1">
      <c r="A226" s="25"/>
      <c r="B226" s="33"/>
      <c r="C226" s="33"/>
      <c r="D226" s="33"/>
      <c r="E226" s="33"/>
      <c r="F226" s="34"/>
      <c r="G226" s="96" t="s">
        <v>506</v>
      </c>
      <c r="H226" s="28" t="s">
        <v>505</v>
      </c>
      <c r="I226" s="97"/>
      <c r="J226" s="98">
        <f>J227</f>
        <v>9202</v>
      </c>
      <c r="K226" s="98">
        <f>K227</f>
        <v>9202</v>
      </c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  <c r="CE226" s="6"/>
      <c r="CF226" s="6"/>
      <c r="CG226" s="6"/>
      <c r="CH226" s="6"/>
      <c r="CI226" s="6"/>
      <c r="CJ226" s="6"/>
      <c r="CK226" s="6"/>
      <c r="CL226" s="6"/>
      <c r="CM226" s="6"/>
      <c r="CN226" s="6"/>
      <c r="CO226" s="6"/>
      <c r="CP226" s="6"/>
      <c r="CQ226" s="6"/>
      <c r="CR226" s="6"/>
      <c r="CS226" s="6"/>
      <c r="CT226" s="6"/>
      <c r="CU226" s="6"/>
      <c r="CV226" s="6"/>
      <c r="CW226" s="6"/>
      <c r="CX226" s="6"/>
      <c r="CY226" s="6"/>
      <c r="CZ226" s="6"/>
      <c r="DA226" s="6"/>
      <c r="DB226" s="6"/>
      <c r="DC226" s="6"/>
      <c r="DD226" s="6"/>
      <c r="DE226" s="6"/>
      <c r="DF226" s="6"/>
      <c r="DG226" s="6"/>
      <c r="DH226" s="6"/>
      <c r="DI226" s="6"/>
      <c r="DJ226" s="6"/>
      <c r="DK226" s="6"/>
      <c r="DL226" s="6"/>
      <c r="DM226" s="6"/>
      <c r="DN226" s="6"/>
      <c r="DO226" s="6"/>
      <c r="DP226" s="6"/>
      <c r="DQ226" s="6"/>
      <c r="DR226" s="6"/>
      <c r="DS226" s="6"/>
      <c r="DT226" s="6"/>
      <c r="DU226" s="6"/>
      <c r="DV226" s="6"/>
      <c r="DW226" s="6"/>
      <c r="DX226" s="6"/>
      <c r="DY226" s="6"/>
      <c r="DZ226" s="6"/>
      <c r="EA226" s="6"/>
      <c r="EB226" s="6"/>
      <c r="EC226" s="6"/>
      <c r="ED226" s="6"/>
      <c r="EE226" s="6"/>
      <c r="EF226" s="6"/>
      <c r="EG226" s="6"/>
      <c r="EH226" s="6"/>
      <c r="EI226" s="6"/>
      <c r="EJ226" s="6"/>
      <c r="EK226" s="6"/>
      <c r="EL226" s="6"/>
      <c r="EM226" s="6"/>
      <c r="EN226" s="6"/>
      <c r="EO226" s="6"/>
      <c r="EP226" s="6"/>
      <c r="EQ226" s="6"/>
      <c r="ER226" s="6"/>
      <c r="ES226" s="6"/>
      <c r="ET226" s="6"/>
      <c r="EU226" s="6"/>
      <c r="EV226" s="6"/>
      <c r="EW226" s="6"/>
      <c r="EX226" s="6"/>
      <c r="EY226" s="6"/>
      <c r="EZ226" s="6"/>
      <c r="FA226" s="6"/>
      <c r="FB226" s="6"/>
      <c r="FC226" s="6"/>
      <c r="FD226" s="6"/>
      <c r="FE226" s="6"/>
      <c r="FF226" s="6"/>
      <c r="FG226" s="6"/>
      <c r="FH226" s="6"/>
      <c r="FI226" s="6"/>
      <c r="FJ226" s="6"/>
      <c r="FK226" s="6"/>
      <c r="FL226" s="6"/>
      <c r="FM226" s="6"/>
      <c r="FN226" s="6"/>
      <c r="FO226" s="6"/>
      <c r="FP226" s="6"/>
      <c r="FQ226" s="6"/>
      <c r="FR226" s="6"/>
      <c r="FS226" s="6"/>
      <c r="FT226" s="6"/>
      <c r="FU226" s="6"/>
      <c r="FV226" s="6"/>
      <c r="FW226" s="6"/>
      <c r="FX226" s="6"/>
      <c r="FY226" s="6"/>
      <c r="FZ226" s="6"/>
      <c r="GA226" s="6"/>
      <c r="GB226" s="6"/>
      <c r="GC226" s="6"/>
      <c r="GD226" s="6"/>
      <c r="GE226" s="6"/>
      <c r="GF226" s="6"/>
      <c r="GG226" s="6"/>
      <c r="GH226" s="6"/>
      <c r="GI226" s="6"/>
      <c r="GJ226" s="6"/>
      <c r="GK226" s="6"/>
      <c r="GL226" s="6"/>
      <c r="GM226" s="6"/>
      <c r="GN226" s="6"/>
      <c r="GO226" s="6"/>
      <c r="GP226" s="6"/>
      <c r="GQ226" s="6"/>
      <c r="GR226" s="6"/>
      <c r="GS226" s="6"/>
      <c r="GT226" s="6"/>
      <c r="GU226" s="6"/>
      <c r="GV226" s="6"/>
      <c r="GW226" s="6"/>
      <c r="GX226" s="6"/>
      <c r="GY226" s="6"/>
      <c r="GZ226" s="6"/>
      <c r="HA226" s="6"/>
      <c r="HB226" s="6"/>
      <c r="HC226" s="6"/>
      <c r="HD226" s="6"/>
      <c r="HE226" s="6"/>
      <c r="HF226" s="6"/>
      <c r="HG226" s="6"/>
      <c r="HH226" s="6"/>
      <c r="HI226" s="6"/>
      <c r="HJ226" s="6"/>
      <c r="HK226" s="6"/>
      <c r="HL226" s="6"/>
      <c r="HM226" s="6"/>
      <c r="HN226" s="6"/>
      <c r="HO226" s="6"/>
      <c r="HP226" s="6"/>
      <c r="HQ226" s="6"/>
      <c r="HR226" s="6"/>
      <c r="HS226" s="6"/>
      <c r="HT226" s="6"/>
      <c r="HU226" s="6"/>
      <c r="HV226" s="6"/>
      <c r="HW226" s="6"/>
      <c r="HX226" s="6"/>
      <c r="HY226" s="6"/>
      <c r="HZ226" s="6"/>
      <c r="IA226" s="6"/>
      <c r="IB226" s="6"/>
      <c r="IC226" s="6"/>
      <c r="ID226" s="6"/>
      <c r="IE226" s="6"/>
      <c r="IF226" s="6"/>
    </row>
    <row r="227" spans="1:240" s="26" customFormat="1" ht="20.25" customHeight="1">
      <c r="A227" s="25"/>
      <c r="B227" s="33"/>
      <c r="C227" s="33"/>
      <c r="D227" s="33"/>
      <c r="E227" s="33"/>
      <c r="F227" s="34"/>
      <c r="G227" s="96" t="s">
        <v>5</v>
      </c>
      <c r="H227" s="100"/>
      <c r="I227" s="97">
        <v>300</v>
      </c>
      <c r="J227" s="98">
        <v>9202</v>
      </c>
      <c r="K227" s="98">
        <v>9202</v>
      </c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  <c r="HX227" s="6"/>
      <c r="HY227" s="6"/>
      <c r="HZ227" s="6"/>
      <c r="IA227" s="6"/>
      <c r="IB227" s="6"/>
      <c r="IC227" s="6"/>
      <c r="ID227" s="6"/>
      <c r="IE227" s="6"/>
      <c r="IF227" s="6"/>
    </row>
    <row r="228" spans="1:11" ht="33" customHeight="1" hidden="1">
      <c r="A228" s="4"/>
      <c r="B228" s="33"/>
      <c r="C228" s="33"/>
      <c r="D228" s="33"/>
      <c r="E228" s="33"/>
      <c r="F228" s="34"/>
      <c r="G228" s="93" t="s">
        <v>566</v>
      </c>
      <c r="H228" s="39" t="s">
        <v>355</v>
      </c>
      <c r="I228" s="97"/>
      <c r="J228" s="172">
        <f>J229</f>
        <v>0</v>
      </c>
      <c r="K228" s="162">
        <f>K229</f>
        <v>0</v>
      </c>
    </row>
    <row r="229" spans="1:11" ht="33" customHeight="1" hidden="1">
      <c r="A229" s="4"/>
      <c r="B229" s="33"/>
      <c r="C229" s="33"/>
      <c r="D229" s="33"/>
      <c r="E229" s="33"/>
      <c r="F229" s="34"/>
      <c r="G229" s="96" t="s">
        <v>567</v>
      </c>
      <c r="H229" s="28" t="s">
        <v>356</v>
      </c>
      <c r="I229" s="97"/>
      <c r="J229" s="98">
        <f>J230</f>
        <v>0</v>
      </c>
      <c r="K229" s="98">
        <f>K230</f>
        <v>0</v>
      </c>
    </row>
    <row r="230" spans="1:11" ht="33" customHeight="1" hidden="1">
      <c r="A230" s="4"/>
      <c r="B230" s="33"/>
      <c r="C230" s="33"/>
      <c r="D230" s="33"/>
      <c r="E230" s="33"/>
      <c r="F230" s="34"/>
      <c r="G230" s="102" t="s">
        <v>358</v>
      </c>
      <c r="H230" s="44" t="s">
        <v>357</v>
      </c>
      <c r="I230" s="103"/>
      <c r="J230" s="104">
        <f>J231+J235</f>
        <v>0</v>
      </c>
      <c r="K230" s="104">
        <f>K231+K235</f>
        <v>0</v>
      </c>
    </row>
    <row r="231" spans="1:11" ht="34.5" customHeight="1" hidden="1">
      <c r="A231" s="4"/>
      <c r="B231" s="33"/>
      <c r="C231" s="33"/>
      <c r="D231" s="33"/>
      <c r="E231" s="33"/>
      <c r="F231" s="34"/>
      <c r="G231" s="105" t="s">
        <v>568</v>
      </c>
      <c r="H231" s="28" t="s">
        <v>359</v>
      </c>
      <c r="I231" s="103"/>
      <c r="J231" s="104">
        <f>J232+J234</f>
        <v>0</v>
      </c>
      <c r="K231" s="104">
        <f>K232+K234</f>
        <v>0</v>
      </c>
    </row>
    <row r="232" spans="1:11" ht="30" customHeight="1" hidden="1">
      <c r="A232" s="4"/>
      <c r="B232" s="33"/>
      <c r="C232" s="33"/>
      <c r="D232" s="33"/>
      <c r="E232" s="33"/>
      <c r="F232" s="34"/>
      <c r="G232" s="96" t="s">
        <v>2</v>
      </c>
      <c r="H232" s="97"/>
      <c r="I232" s="97">
        <v>200</v>
      </c>
      <c r="J232" s="98"/>
      <c r="K232" s="98"/>
    </row>
    <row r="233" spans="1:11" ht="21" customHeight="1" hidden="1">
      <c r="A233" s="4"/>
      <c r="B233" s="33"/>
      <c r="C233" s="33"/>
      <c r="D233" s="33"/>
      <c r="E233" s="33"/>
      <c r="F233" s="34"/>
      <c r="G233" s="96" t="s">
        <v>5</v>
      </c>
      <c r="H233" s="97"/>
      <c r="I233" s="97">
        <v>300</v>
      </c>
      <c r="J233" s="98"/>
      <c r="K233" s="98"/>
    </row>
    <row r="234" spans="1:11" ht="33.75" customHeight="1" hidden="1">
      <c r="A234" s="4"/>
      <c r="B234" s="33"/>
      <c r="C234" s="33"/>
      <c r="D234" s="33"/>
      <c r="E234" s="33"/>
      <c r="F234" s="34"/>
      <c r="G234" s="96" t="s">
        <v>4</v>
      </c>
      <c r="H234" s="97"/>
      <c r="I234" s="97">
        <v>600</v>
      </c>
      <c r="J234" s="98"/>
      <c r="K234" s="98"/>
    </row>
    <row r="235" spans="1:11" ht="31.5" customHeight="1" hidden="1">
      <c r="A235" s="4"/>
      <c r="B235" s="33"/>
      <c r="C235" s="33"/>
      <c r="D235" s="33"/>
      <c r="E235" s="33"/>
      <c r="F235" s="34"/>
      <c r="G235" s="96" t="s">
        <v>135</v>
      </c>
      <c r="H235" s="28" t="s">
        <v>360</v>
      </c>
      <c r="I235" s="97"/>
      <c r="J235" s="98">
        <f>J236</f>
        <v>0</v>
      </c>
      <c r="K235" s="98">
        <f>K236</f>
        <v>0</v>
      </c>
    </row>
    <row r="236" spans="1:11" ht="33" customHeight="1" hidden="1">
      <c r="A236" s="4"/>
      <c r="B236" s="33"/>
      <c r="C236" s="33"/>
      <c r="D236" s="33"/>
      <c r="E236" s="33"/>
      <c r="F236" s="34"/>
      <c r="G236" s="96" t="s">
        <v>2</v>
      </c>
      <c r="H236" s="97"/>
      <c r="I236" s="97">
        <v>200</v>
      </c>
      <c r="J236" s="98"/>
      <c r="K236" s="98"/>
    </row>
    <row r="237" spans="1:6" ht="74.25" customHeight="1" hidden="1">
      <c r="A237" s="4"/>
      <c r="B237" s="139"/>
      <c r="C237" s="139"/>
      <c r="D237" s="139"/>
      <c r="E237" s="139"/>
      <c r="F237" s="140"/>
    </row>
    <row r="238" spans="1:6" ht="87.75" customHeight="1" hidden="1">
      <c r="A238" s="4"/>
      <c r="B238" s="139"/>
      <c r="C238" s="139"/>
      <c r="D238" s="139"/>
      <c r="E238" s="139"/>
      <c r="F238" s="140"/>
    </row>
    <row r="239" spans="1:6" ht="52.5" customHeight="1" hidden="1">
      <c r="A239" s="4"/>
      <c r="B239" s="139"/>
      <c r="C239" s="139"/>
      <c r="D239" s="139"/>
      <c r="E239" s="139"/>
      <c r="F239" s="140"/>
    </row>
    <row r="240" spans="1:6" ht="81.75" customHeight="1" hidden="1">
      <c r="A240" s="4"/>
      <c r="B240" s="139"/>
      <c r="C240" s="139"/>
      <c r="D240" s="139"/>
      <c r="E240" s="139"/>
      <c r="F240" s="140"/>
    </row>
    <row r="241" spans="1:6" ht="33" customHeight="1" hidden="1">
      <c r="A241" s="4"/>
      <c r="B241" s="139"/>
      <c r="C241" s="139"/>
      <c r="D241" s="139"/>
      <c r="E241" s="139"/>
      <c r="F241" s="140"/>
    </row>
    <row r="242" spans="1:6" ht="40.5" customHeight="1" hidden="1">
      <c r="A242" s="4"/>
      <c r="B242" s="139"/>
      <c r="C242" s="139"/>
      <c r="D242" s="139"/>
      <c r="E242" s="139"/>
      <c r="F242" s="140"/>
    </row>
    <row r="243" spans="1:11" ht="70.5" customHeight="1" hidden="1">
      <c r="A243" s="4"/>
      <c r="B243" s="33"/>
      <c r="C243" s="33"/>
      <c r="D243" s="33"/>
      <c r="E243" s="33"/>
      <c r="F243" s="34"/>
      <c r="G243" s="38" t="s">
        <v>569</v>
      </c>
      <c r="H243" s="39" t="s">
        <v>361</v>
      </c>
      <c r="I243" s="40" t="s">
        <v>0</v>
      </c>
      <c r="J243" s="41">
        <f>J244+J249+J253</f>
        <v>0</v>
      </c>
      <c r="K243" s="41">
        <f>K244+K249+K253</f>
        <v>0</v>
      </c>
    </row>
    <row r="244" spans="1:11" ht="66" customHeight="1" hidden="1">
      <c r="A244" s="4"/>
      <c r="B244" s="33"/>
      <c r="C244" s="33"/>
      <c r="D244" s="33"/>
      <c r="E244" s="33"/>
      <c r="F244" s="34"/>
      <c r="G244" s="42" t="s">
        <v>625</v>
      </c>
      <c r="H244" s="39" t="s">
        <v>362</v>
      </c>
      <c r="I244" s="29" t="s">
        <v>0</v>
      </c>
      <c r="J244" s="30">
        <f>J246</f>
        <v>0</v>
      </c>
      <c r="K244" s="30">
        <f>K246</f>
        <v>0</v>
      </c>
    </row>
    <row r="245" spans="1:11" ht="49.5" customHeight="1" hidden="1">
      <c r="A245" s="4"/>
      <c r="B245" s="33"/>
      <c r="C245" s="33"/>
      <c r="D245" s="33"/>
      <c r="E245" s="33"/>
      <c r="F245" s="34"/>
      <c r="G245" s="43" t="s">
        <v>364</v>
      </c>
      <c r="H245" s="44" t="s">
        <v>363</v>
      </c>
      <c r="I245" s="29"/>
      <c r="J245" s="30">
        <f>J246</f>
        <v>0</v>
      </c>
      <c r="K245" s="30">
        <f>K246</f>
        <v>0</v>
      </c>
    </row>
    <row r="246" spans="1:11" ht="66" customHeight="1" hidden="1">
      <c r="A246" s="4"/>
      <c r="B246" s="201" t="s">
        <v>52</v>
      </c>
      <c r="C246" s="201"/>
      <c r="D246" s="201"/>
      <c r="E246" s="201"/>
      <c r="F246" s="202"/>
      <c r="G246" s="32" t="s">
        <v>626</v>
      </c>
      <c r="H246" s="28" t="s">
        <v>365</v>
      </c>
      <c r="I246" s="29"/>
      <c r="J246" s="163">
        <f>J247+J248</f>
        <v>0</v>
      </c>
      <c r="K246" s="30">
        <f>K247+K248</f>
        <v>0</v>
      </c>
    </row>
    <row r="247" spans="1:11" ht="33" customHeight="1" hidden="1">
      <c r="A247" s="4"/>
      <c r="B247" s="203" t="s">
        <v>51</v>
      </c>
      <c r="C247" s="203"/>
      <c r="D247" s="203"/>
      <c r="E247" s="203"/>
      <c r="F247" s="204"/>
      <c r="G247" s="32" t="s">
        <v>2</v>
      </c>
      <c r="H247" s="84"/>
      <c r="I247" s="29">
        <v>200</v>
      </c>
      <c r="J247" s="30"/>
      <c r="K247" s="30"/>
    </row>
    <row r="248" spans="1:11" ht="33" customHeight="1" hidden="1">
      <c r="A248" s="4"/>
      <c r="B248" s="65"/>
      <c r="C248" s="65"/>
      <c r="D248" s="65"/>
      <c r="E248" s="65"/>
      <c r="F248" s="66"/>
      <c r="G248" s="32" t="s">
        <v>4</v>
      </c>
      <c r="H248" s="84"/>
      <c r="I248" s="29">
        <v>600</v>
      </c>
      <c r="J248" s="30"/>
      <c r="K248" s="30">
        <v>0</v>
      </c>
    </row>
    <row r="249" spans="1:11" ht="55.5" customHeight="1" hidden="1">
      <c r="A249" s="4"/>
      <c r="B249" s="65"/>
      <c r="C249" s="65"/>
      <c r="D249" s="65"/>
      <c r="E249" s="65"/>
      <c r="F249" s="66"/>
      <c r="G249" s="42" t="s">
        <v>570</v>
      </c>
      <c r="H249" s="39" t="s">
        <v>465</v>
      </c>
      <c r="I249" s="29"/>
      <c r="J249" s="30">
        <f aca="true" t="shared" si="1" ref="J249:K251">J250</f>
        <v>0</v>
      </c>
      <c r="K249" s="30">
        <f t="shared" si="1"/>
        <v>0</v>
      </c>
    </row>
    <row r="250" spans="1:11" ht="47.25" customHeight="1" hidden="1">
      <c r="A250" s="4"/>
      <c r="B250" s="65"/>
      <c r="C250" s="65"/>
      <c r="D250" s="65"/>
      <c r="E250" s="65"/>
      <c r="F250" s="66"/>
      <c r="G250" s="43" t="s">
        <v>468</v>
      </c>
      <c r="H250" s="44" t="s">
        <v>466</v>
      </c>
      <c r="I250" s="29"/>
      <c r="J250" s="30">
        <f t="shared" si="1"/>
        <v>0</v>
      </c>
      <c r="K250" s="30">
        <f t="shared" si="1"/>
        <v>0</v>
      </c>
    </row>
    <row r="251" spans="1:11" ht="53.25" customHeight="1" hidden="1">
      <c r="A251" s="4"/>
      <c r="B251" s="65"/>
      <c r="C251" s="65"/>
      <c r="D251" s="65"/>
      <c r="E251" s="65"/>
      <c r="F251" s="66"/>
      <c r="G251" s="32" t="s">
        <v>469</v>
      </c>
      <c r="H251" s="28" t="s">
        <v>467</v>
      </c>
      <c r="I251" s="29"/>
      <c r="J251" s="30">
        <f t="shared" si="1"/>
        <v>0</v>
      </c>
      <c r="K251" s="30">
        <f t="shared" si="1"/>
        <v>0</v>
      </c>
    </row>
    <row r="252" spans="1:11" ht="37.5" customHeight="1" hidden="1">
      <c r="A252" s="4"/>
      <c r="B252" s="65"/>
      <c r="C252" s="65"/>
      <c r="D252" s="65"/>
      <c r="E252" s="65"/>
      <c r="F252" s="66"/>
      <c r="G252" s="32" t="s">
        <v>2</v>
      </c>
      <c r="H252" s="84"/>
      <c r="I252" s="29">
        <v>200</v>
      </c>
      <c r="J252" s="30"/>
      <c r="K252" s="30">
        <v>0</v>
      </c>
    </row>
    <row r="253" spans="1:11" ht="63.75" customHeight="1" hidden="1">
      <c r="A253" s="4"/>
      <c r="B253" s="65"/>
      <c r="C253" s="65"/>
      <c r="D253" s="65"/>
      <c r="E253" s="65"/>
      <c r="F253" s="66"/>
      <c r="G253" s="42" t="s">
        <v>571</v>
      </c>
      <c r="H253" s="39" t="s">
        <v>366</v>
      </c>
      <c r="I253" s="29"/>
      <c r="J253" s="30">
        <f>J254</f>
        <v>0</v>
      </c>
      <c r="K253" s="30">
        <f>K254</f>
        <v>0</v>
      </c>
    </row>
    <row r="254" spans="1:11" ht="72.75" customHeight="1" hidden="1">
      <c r="A254" s="4"/>
      <c r="B254" s="65"/>
      <c r="C254" s="65"/>
      <c r="D254" s="65"/>
      <c r="E254" s="65"/>
      <c r="F254" s="66"/>
      <c r="G254" s="43" t="s">
        <v>627</v>
      </c>
      <c r="H254" s="44" t="s">
        <v>367</v>
      </c>
      <c r="I254" s="29"/>
      <c r="J254" s="30">
        <f>J255+J257</f>
        <v>0</v>
      </c>
      <c r="K254" s="30">
        <f>K255+K257</f>
        <v>0</v>
      </c>
    </row>
    <row r="255" spans="1:11" ht="61.5" hidden="1">
      <c r="A255" s="4"/>
      <c r="B255" s="65"/>
      <c r="C255" s="65"/>
      <c r="D255" s="65"/>
      <c r="E255" s="65"/>
      <c r="F255" s="66"/>
      <c r="G255" s="32" t="s">
        <v>518</v>
      </c>
      <c r="H255" s="28" t="s">
        <v>368</v>
      </c>
      <c r="I255" s="29"/>
      <c r="J255" s="30">
        <f>J256</f>
        <v>0</v>
      </c>
      <c r="K255" s="30">
        <f>K256</f>
        <v>0</v>
      </c>
    </row>
    <row r="256" spans="1:11" ht="30.75" hidden="1">
      <c r="A256" s="4"/>
      <c r="B256" s="65"/>
      <c r="C256" s="65"/>
      <c r="D256" s="65"/>
      <c r="E256" s="65"/>
      <c r="F256" s="66"/>
      <c r="G256" s="32" t="s">
        <v>4</v>
      </c>
      <c r="H256" s="84"/>
      <c r="I256" s="29">
        <v>600</v>
      </c>
      <c r="J256" s="30"/>
      <c r="K256" s="30">
        <v>0</v>
      </c>
    </row>
    <row r="257" spans="1:240" s="26" customFormat="1" ht="47.25" customHeight="1" hidden="1">
      <c r="A257" s="25"/>
      <c r="B257" s="65"/>
      <c r="C257" s="65"/>
      <c r="D257" s="65"/>
      <c r="E257" s="65"/>
      <c r="F257" s="66"/>
      <c r="G257" s="32" t="s">
        <v>370</v>
      </c>
      <c r="H257" s="28" t="s">
        <v>369</v>
      </c>
      <c r="I257" s="29"/>
      <c r="J257" s="30">
        <f>J258</f>
        <v>0</v>
      </c>
      <c r="K257" s="30">
        <f>K258</f>
        <v>0</v>
      </c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  <c r="CE257" s="6"/>
      <c r="CF257" s="6"/>
      <c r="CG257" s="6"/>
      <c r="CH257" s="6"/>
      <c r="CI257" s="6"/>
      <c r="CJ257" s="6"/>
      <c r="CK257" s="6"/>
      <c r="CL257" s="6"/>
      <c r="CM257" s="6"/>
      <c r="CN257" s="6"/>
      <c r="CO257" s="6"/>
      <c r="CP257" s="6"/>
      <c r="CQ257" s="6"/>
      <c r="CR257" s="6"/>
      <c r="CS257" s="6"/>
      <c r="CT257" s="6"/>
      <c r="CU257" s="6"/>
      <c r="CV257" s="6"/>
      <c r="CW257" s="6"/>
      <c r="CX257" s="6"/>
      <c r="CY257" s="6"/>
      <c r="CZ257" s="6"/>
      <c r="DA257" s="6"/>
      <c r="DB257" s="6"/>
      <c r="DC257" s="6"/>
      <c r="DD257" s="6"/>
      <c r="DE257" s="6"/>
      <c r="DF257" s="6"/>
      <c r="DG257" s="6"/>
      <c r="DH257" s="6"/>
      <c r="DI257" s="6"/>
      <c r="DJ257" s="6"/>
      <c r="DK257" s="6"/>
      <c r="DL257" s="6"/>
      <c r="DM257" s="6"/>
      <c r="DN257" s="6"/>
      <c r="DO257" s="6"/>
      <c r="DP257" s="6"/>
      <c r="DQ257" s="6"/>
      <c r="DR257" s="6"/>
      <c r="DS257" s="6"/>
      <c r="DT257" s="6"/>
      <c r="DU257" s="6"/>
      <c r="DV257" s="6"/>
      <c r="DW257" s="6"/>
      <c r="DX257" s="6"/>
      <c r="DY257" s="6"/>
      <c r="DZ257" s="6"/>
      <c r="EA257" s="6"/>
      <c r="EB257" s="6"/>
      <c r="EC257" s="6"/>
      <c r="ED257" s="6"/>
      <c r="EE257" s="6"/>
      <c r="EF257" s="6"/>
      <c r="EG257" s="6"/>
      <c r="EH257" s="6"/>
      <c r="EI257" s="6"/>
      <c r="EJ257" s="6"/>
      <c r="EK257" s="6"/>
      <c r="EL257" s="6"/>
      <c r="EM257" s="6"/>
      <c r="EN257" s="6"/>
      <c r="EO257" s="6"/>
      <c r="EP257" s="6"/>
      <c r="EQ257" s="6"/>
      <c r="ER257" s="6"/>
      <c r="ES257" s="6"/>
      <c r="ET257" s="6"/>
      <c r="EU257" s="6"/>
      <c r="EV257" s="6"/>
      <c r="EW257" s="6"/>
      <c r="EX257" s="6"/>
      <c r="EY257" s="6"/>
      <c r="EZ257" s="6"/>
      <c r="FA257" s="6"/>
      <c r="FB257" s="6"/>
      <c r="FC257" s="6"/>
      <c r="FD257" s="6"/>
      <c r="FE257" s="6"/>
      <c r="FF257" s="6"/>
      <c r="FG257" s="6"/>
      <c r="FH257" s="6"/>
      <c r="FI257" s="6"/>
      <c r="FJ257" s="6"/>
      <c r="FK257" s="6"/>
      <c r="FL257" s="6"/>
      <c r="FM257" s="6"/>
      <c r="FN257" s="6"/>
      <c r="FO257" s="6"/>
      <c r="FP257" s="6"/>
      <c r="FQ257" s="6"/>
      <c r="FR257" s="6"/>
      <c r="FS257" s="6"/>
      <c r="FT257" s="6"/>
      <c r="FU257" s="6"/>
      <c r="FV257" s="6"/>
      <c r="FW257" s="6"/>
      <c r="FX257" s="6"/>
      <c r="FY257" s="6"/>
      <c r="FZ257" s="6"/>
      <c r="GA257" s="6"/>
      <c r="GB257" s="6"/>
      <c r="GC257" s="6"/>
      <c r="GD257" s="6"/>
      <c r="GE257" s="6"/>
      <c r="GF257" s="6"/>
      <c r="GG257" s="6"/>
      <c r="GH257" s="6"/>
      <c r="GI257" s="6"/>
      <c r="GJ257" s="6"/>
      <c r="GK257" s="6"/>
      <c r="GL257" s="6"/>
      <c r="GM257" s="6"/>
      <c r="GN257" s="6"/>
      <c r="GO257" s="6"/>
      <c r="GP257" s="6"/>
      <c r="GQ257" s="6"/>
      <c r="GR257" s="6"/>
      <c r="GS257" s="6"/>
      <c r="GT257" s="6"/>
      <c r="GU257" s="6"/>
      <c r="GV257" s="6"/>
      <c r="GW257" s="6"/>
      <c r="GX257" s="6"/>
      <c r="GY257" s="6"/>
      <c r="GZ257" s="6"/>
      <c r="HA257" s="6"/>
      <c r="HB257" s="6"/>
      <c r="HC257" s="6"/>
      <c r="HD257" s="6"/>
      <c r="HE257" s="6"/>
      <c r="HF257" s="6"/>
      <c r="HG257" s="6"/>
      <c r="HH257" s="6"/>
      <c r="HI257" s="6"/>
      <c r="HJ257" s="6"/>
      <c r="HK257" s="6"/>
      <c r="HL257" s="6"/>
      <c r="HM257" s="6"/>
      <c r="HN257" s="6"/>
      <c r="HO257" s="6"/>
      <c r="HP257" s="6"/>
      <c r="HQ257" s="6"/>
      <c r="HR257" s="6"/>
      <c r="HS257" s="6"/>
      <c r="HT257" s="6"/>
      <c r="HU257" s="6"/>
      <c r="HV257" s="6"/>
      <c r="HW257" s="6"/>
      <c r="HX257" s="6"/>
      <c r="HY257" s="6"/>
      <c r="HZ257" s="6"/>
      <c r="IA257" s="6"/>
      <c r="IB257" s="6"/>
      <c r="IC257" s="6"/>
      <c r="ID257" s="6"/>
      <c r="IE257" s="6"/>
      <c r="IF257" s="6"/>
    </row>
    <row r="258" spans="1:240" s="26" customFormat="1" ht="32.25" customHeight="1" hidden="1">
      <c r="A258" s="25"/>
      <c r="B258" s="65"/>
      <c r="C258" s="65"/>
      <c r="D258" s="65"/>
      <c r="E258" s="65"/>
      <c r="F258" s="66"/>
      <c r="G258" s="32" t="s">
        <v>4</v>
      </c>
      <c r="H258" s="28"/>
      <c r="I258" s="29">
        <v>600</v>
      </c>
      <c r="J258" s="30"/>
      <c r="K258" s="30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  <c r="CE258" s="6"/>
      <c r="CF258" s="6"/>
      <c r="CG258" s="6"/>
      <c r="CH258" s="6"/>
      <c r="CI258" s="6"/>
      <c r="CJ258" s="6"/>
      <c r="CK258" s="6"/>
      <c r="CL258" s="6"/>
      <c r="CM258" s="6"/>
      <c r="CN258" s="6"/>
      <c r="CO258" s="6"/>
      <c r="CP258" s="6"/>
      <c r="CQ258" s="6"/>
      <c r="CR258" s="6"/>
      <c r="CS258" s="6"/>
      <c r="CT258" s="6"/>
      <c r="CU258" s="6"/>
      <c r="CV258" s="6"/>
      <c r="CW258" s="6"/>
      <c r="CX258" s="6"/>
      <c r="CY258" s="6"/>
      <c r="CZ258" s="6"/>
      <c r="DA258" s="6"/>
      <c r="DB258" s="6"/>
      <c r="DC258" s="6"/>
      <c r="DD258" s="6"/>
      <c r="DE258" s="6"/>
      <c r="DF258" s="6"/>
      <c r="DG258" s="6"/>
      <c r="DH258" s="6"/>
      <c r="DI258" s="6"/>
      <c r="DJ258" s="6"/>
      <c r="DK258" s="6"/>
      <c r="DL258" s="6"/>
      <c r="DM258" s="6"/>
      <c r="DN258" s="6"/>
      <c r="DO258" s="6"/>
      <c r="DP258" s="6"/>
      <c r="DQ258" s="6"/>
      <c r="DR258" s="6"/>
      <c r="DS258" s="6"/>
      <c r="DT258" s="6"/>
      <c r="DU258" s="6"/>
      <c r="DV258" s="6"/>
      <c r="DW258" s="6"/>
      <c r="DX258" s="6"/>
      <c r="DY258" s="6"/>
      <c r="DZ258" s="6"/>
      <c r="EA258" s="6"/>
      <c r="EB258" s="6"/>
      <c r="EC258" s="6"/>
      <c r="ED258" s="6"/>
      <c r="EE258" s="6"/>
      <c r="EF258" s="6"/>
      <c r="EG258" s="6"/>
      <c r="EH258" s="6"/>
      <c r="EI258" s="6"/>
      <c r="EJ258" s="6"/>
      <c r="EK258" s="6"/>
      <c r="EL258" s="6"/>
      <c r="EM258" s="6"/>
      <c r="EN258" s="6"/>
      <c r="EO258" s="6"/>
      <c r="EP258" s="6"/>
      <c r="EQ258" s="6"/>
      <c r="ER258" s="6"/>
      <c r="ES258" s="6"/>
      <c r="ET258" s="6"/>
      <c r="EU258" s="6"/>
      <c r="EV258" s="6"/>
      <c r="EW258" s="6"/>
      <c r="EX258" s="6"/>
      <c r="EY258" s="6"/>
      <c r="EZ258" s="6"/>
      <c r="FA258" s="6"/>
      <c r="FB258" s="6"/>
      <c r="FC258" s="6"/>
      <c r="FD258" s="6"/>
      <c r="FE258" s="6"/>
      <c r="FF258" s="6"/>
      <c r="FG258" s="6"/>
      <c r="FH258" s="6"/>
      <c r="FI258" s="6"/>
      <c r="FJ258" s="6"/>
      <c r="FK258" s="6"/>
      <c r="FL258" s="6"/>
      <c r="FM258" s="6"/>
      <c r="FN258" s="6"/>
      <c r="FO258" s="6"/>
      <c r="FP258" s="6"/>
      <c r="FQ258" s="6"/>
      <c r="FR258" s="6"/>
      <c r="FS258" s="6"/>
      <c r="FT258" s="6"/>
      <c r="FU258" s="6"/>
      <c r="FV258" s="6"/>
      <c r="FW258" s="6"/>
      <c r="FX258" s="6"/>
      <c r="FY258" s="6"/>
      <c r="FZ258" s="6"/>
      <c r="GA258" s="6"/>
      <c r="GB258" s="6"/>
      <c r="GC258" s="6"/>
      <c r="GD258" s="6"/>
      <c r="GE258" s="6"/>
      <c r="GF258" s="6"/>
      <c r="GG258" s="6"/>
      <c r="GH258" s="6"/>
      <c r="GI258" s="6"/>
      <c r="GJ258" s="6"/>
      <c r="GK258" s="6"/>
      <c r="GL258" s="6"/>
      <c r="GM258" s="6"/>
      <c r="GN258" s="6"/>
      <c r="GO258" s="6"/>
      <c r="GP258" s="6"/>
      <c r="GQ258" s="6"/>
      <c r="GR258" s="6"/>
      <c r="GS258" s="6"/>
      <c r="GT258" s="6"/>
      <c r="GU258" s="6"/>
      <c r="GV258" s="6"/>
      <c r="GW258" s="6"/>
      <c r="GX258" s="6"/>
      <c r="GY258" s="6"/>
      <c r="GZ258" s="6"/>
      <c r="HA258" s="6"/>
      <c r="HB258" s="6"/>
      <c r="HC258" s="6"/>
      <c r="HD258" s="6"/>
      <c r="HE258" s="6"/>
      <c r="HF258" s="6"/>
      <c r="HG258" s="6"/>
      <c r="HH258" s="6"/>
      <c r="HI258" s="6"/>
      <c r="HJ258" s="6"/>
      <c r="HK258" s="6"/>
      <c r="HL258" s="6"/>
      <c r="HM258" s="6"/>
      <c r="HN258" s="6"/>
      <c r="HO258" s="6"/>
      <c r="HP258" s="6"/>
      <c r="HQ258" s="6"/>
      <c r="HR258" s="6"/>
      <c r="HS258" s="6"/>
      <c r="HT258" s="6"/>
      <c r="HU258" s="6"/>
      <c r="HV258" s="6"/>
      <c r="HW258" s="6"/>
      <c r="HX258" s="6"/>
      <c r="HY258" s="6"/>
      <c r="HZ258" s="6"/>
      <c r="IA258" s="6"/>
      <c r="IB258" s="6"/>
      <c r="IC258" s="6"/>
      <c r="ID258" s="6"/>
      <c r="IE258" s="6"/>
      <c r="IF258" s="6"/>
    </row>
    <row r="259" spans="1:240" s="26" customFormat="1" ht="71.25" customHeight="1" hidden="1">
      <c r="A259" s="25"/>
      <c r="B259" s="143"/>
      <c r="C259" s="143"/>
      <c r="D259" s="143"/>
      <c r="E259" s="143"/>
      <c r="F259" s="144"/>
      <c r="G259" s="42" t="s">
        <v>593</v>
      </c>
      <c r="H259" s="39" t="s">
        <v>588</v>
      </c>
      <c r="I259" s="115"/>
      <c r="J259" s="151">
        <f>J260</f>
        <v>0</v>
      </c>
      <c r="K259" s="151">
        <f>K260</f>
        <v>0</v>
      </c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  <c r="CE259" s="6"/>
      <c r="CF259" s="6"/>
      <c r="CG259" s="6"/>
      <c r="CH259" s="6"/>
      <c r="CI259" s="6"/>
      <c r="CJ259" s="6"/>
      <c r="CK259" s="6"/>
      <c r="CL259" s="6"/>
      <c r="CM259" s="6"/>
      <c r="CN259" s="6"/>
      <c r="CO259" s="6"/>
      <c r="CP259" s="6"/>
      <c r="CQ259" s="6"/>
      <c r="CR259" s="6"/>
      <c r="CS259" s="6"/>
      <c r="CT259" s="6"/>
      <c r="CU259" s="6"/>
      <c r="CV259" s="6"/>
      <c r="CW259" s="6"/>
      <c r="CX259" s="6"/>
      <c r="CY259" s="6"/>
      <c r="CZ259" s="6"/>
      <c r="DA259" s="6"/>
      <c r="DB259" s="6"/>
      <c r="DC259" s="6"/>
      <c r="DD259" s="6"/>
      <c r="DE259" s="6"/>
      <c r="DF259" s="6"/>
      <c r="DG259" s="6"/>
      <c r="DH259" s="6"/>
      <c r="DI259" s="6"/>
      <c r="DJ259" s="6"/>
      <c r="DK259" s="6"/>
      <c r="DL259" s="6"/>
      <c r="DM259" s="6"/>
      <c r="DN259" s="6"/>
      <c r="DO259" s="6"/>
      <c r="DP259" s="6"/>
      <c r="DQ259" s="6"/>
      <c r="DR259" s="6"/>
      <c r="DS259" s="6"/>
      <c r="DT259" s="6"/>
      <c r="DU259" s="6"/>
      <c r="DV259" s="6"/>
      <c r="DW259" s="6"/>
      <c r="DX259" s="6"/>
      <c r="DY259" s="6"/>
      <c r="DZ259" s="6"/>
      <c r="EA259" s="6"/>
      <c r="EB259" s="6"/>
      <c r="EC259" s="6"/>
      <c r="ED259" s="6"/>
      <c r="EE259" s="6"/>
      <c r="EF259" s="6"/>
      <c r="EG259" s="6"/>
      <c r="EH259" s="6"/>
      <c r="EI259" s="6"/>
      <c r="EJ259" s="6"/>
      <c r="EK259" s="6"/>
      <c r="EL259" s="6"/>
      <c r="EM259" s="6"/>
      <c r="EN259" s="6"/>
      <c r="EO259" s="6"/>
      <c r="EP259" s="6"/>
      <c r="EQ259" s="6"/>
      <c r="ER259" s="6"/>
      <c r="ES259" s="6"/>
      <c r="ET259" s="6"/>
      <c r="EU259" s="6"/>
      <c r="EV259" s="6"/>
      <c r="EW259" s="6"/>
      <c r="EX259" s="6"/>
      <c r="EY259" s="6"/>
      <c r="EZ259" s="6"/>
      <c r="FA259" s="6"/>
      <c r="FB259" s="6"/>
      <c r="FC259" s="6"/>
      <c r="FD259" s="6"/>
      <c r="FE259" s="6"/>
      <c r="FF259" s="6"/>
      <c r="FG259" s="6"/>
      <c r="FH259" s="6"/>
      <c r="FI259" s="6"/>
      <c r="FJ259" s="6"/>
      <c r="FK259" s="6"/>
      <c r="FL259" s="6"/>
      <c r="FM259" s="6"/>
      <c r="FN259" s="6"/>
      <c r="FO259" s="6"/>
      <c r="FP259" s="6"/>
      <c r="FQ259" s="6"/>
      <c r="FR259" s="6"/>
      <c r="FS259" s="6"/>
      <c r="FT259" s="6"/>
      <c r="FU259" s="6"/>
      <c r="FV259" s="6"/>
      <c r="FW259" s="6"/>
      <c r="FX259" s="6"/>
      <c r="FY259" s="6"/>
      <c r="FZ259" s="6"/>
      <c r="GA259" s="6"/>
      <c r="GB259" s="6"/>
      <c r="GC259" s="6"/>
      <c r="GD259" s="6"/>
      <c r="GE259" s="6"/>
      <c r="GF259" s="6"/>
      <c r="GG259" s="6"/>
      <c r="GH259" s="6"/>
      <c r="GI259" s="6"/>
      <c r="GJ259" s="6"/>
      <c r="GK259" s="6"/>
      <c r="GL259" s="6"/>
      <c r="GM259" s="6"/>
      <c r="GN259" s="6"/>
      <c r="GO259" s="6"/>
      <c r="GP259" s="6"/>
      <c r="GQ259" s="6"/>
      <c r="GR259" s="6"/>
      <c r="GS259" s="6"/>
      <c r="GT259" s="6"/>
      <c r="GU259" s="6"/>
      <c r="GV259" s="6"/>
      <c r="GW259" s="6"/>
      <c r="GX259" s="6"/>
      <c r="GY259" s="6"/>
      <c r="GZ259" s="6"/>
      <c r="HA259" s="6"/>
      <c r="HB259" s="6"/>
      <c r="HC259" s="6"/>
      <c r="HD259" s="6"/>
      <c r="HE259" s="6"/>
      <c r="HF259" s="6"/>
      <c r="HG259" s="6"/>
      <c r="HH259" s="6"/>
      <c r="HI259" s="6"/>
      <c r="HJ259" s="6"/>
      <c r="HK259" s="6"/>
      <c r="HL259" s="6"/>
      <c r="HM259" s="6"/>
      <c r="HN259" s="6"/>
      <c r="HO259" s="6"/>
      <c r="HP259" s="6"/>
      <c r="HQ259" s="6"/>
      <c r="HR259" s="6"/>
      <c r="HS259" s="6"/>
      <c r="HT259" s="6"/>
      <c r="HU259" s="6"/>
      <c r="HV259" s="6"/>
      <c r="HW259" s="6"/>
      <c r="HX259" s="6"/>
      <c r="HY259" s="6"/>
      <c r="HZ259" s="6"/>
      <c r="IA259" s="6"/>
      <c r="IB259" s="6"/>
      <c r="IC259" s="6"/>
      <c r="ID259" s="6"/>
      <c r="IE259" s="6"/>
      <c r="IF259" s="6"/>
    </row>
    <row r="260" spans="1:240" s="26" customFormat="1" ht="81" customHeight="1" hidden="1">
      <c r="A260" s="25"/>
      <c r="B260" s="143"/>
      <c r="C260" s="143"/>
      <c r="D260" s="143"/>
      <c r="E260" s="143"/>
      <c r="F260" s="144"/>
      <c r="G260" s="32" t="s">
        <v>592</v>
      </c>
      <c r="H260" s="28" t="s">
        <v>589</v>
      </c>
      <c r="I260" s="115"/>
      <c r="J260" s="117">
        <f>J261</f>
        <v>0</v>
      </c>
      <c r="K260" s="117">
        <f>K261</f>
        <v>0</v>
      </c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  <c r="CE260" s="6"/>
      <c r="CF260" s="6"/>
      <c r="CG260" s="6"/>
      <c r="CH260" s="6"/>
      <c r="CI260" s="6"/>
      <c r="CJ260" s="6"/>
      <c r="CK260" s="6"/>
      <c r="CL260" s="6"/>
      <c r="CM260" s="6"/>
      <c r="CN260" s="6"/>
      <c r="CO260" s="6"/>
      <c r="CP260" s="6"/>
      <c r="CQ260" s="6"/>
      <c r="CR260" s="6"/>
      <c r="CS260" s="6"/>
      <c r="CT260" s="6"/>
      <c r="CU260" s="6"/>
      <c r="CV260" s="6"/>
      <c r="CW260" s="6"/>
      <c r="CX260" s="6"/>
      <c r="CY260" s="6"/>
      <c r="CZ260" s="6"/>
      <c r="DA260" s="6"/>
      <c r="DB260" s="6"/>
      <c r="DC260" s="6"/>
      <c r="DD260" s="6"/>
      <c r="DE260" s="6"/>
      <c r="DF260" s="6"/>
      <c r="DG260" s="6"/>
      <c r="DH260" s="6"/>
      <c r="DI260" s="6"/>
      <c r="DJ260" s="6"/>
      <c r="DK260" s="6"/>
      <c r="DL260" s="6"/>
      <c r="DM260" s="6"/>
      <c r="DN260" s="6"/>
      <c r="DO260" s="6"/>
      <c r="DP260" s="6"/>
      <c r="DQ260" s="6"/>
      <c r="DR260" s="6"/>
      <c r="DS260" s="6"/>
      <c r="DT260" s="6"/>
      <c r="DU260" s="6"/>
      <c r="DV260" s="6"/>
      <c r="DW260" s="6"/>
      <c r="DX260" s="6"/>
      <c r="DY260" s="6"/>
      <c r="DZ260" s="6"/>
      <c r="EA260" s="6"/>
      <c r="EB260" s="6"/>
      <c r="EC260" s="6"/>
      <c r="ED260" s="6"/>
      <c r="EE260" s="6"/>
      <c r="EF260" s="6"/>
      <c r="EG260" s="6"/>
      <c r="EH260" s="6"/>
      <c r="EI260" s="6"/>
      <c r="EJ260" s="6"/>
      <c r="EK260" s="6"/>
      <c r="EL260" s="6"/>
      <c r="EM260" s="6"/>
      <c r="EN260" s="6"/>
      <c r="EO260" s="6"/>
      <c r="EP260" s="6"/>
      <c r="EQ260" s="6"/>
      <c r="ER260" s="6"/>
      <c r="ES260" s="6"/>
      <c r="ET260" s="6"/>
      <c r="EU260" s="6"/>
      <c r="EV260" s="6"/>
      <c r="EW260" s="6"/>
      <c r="EX260" s="6"/>
      <c r="EY260" s="6"/>
      <c r="EZ260" s="6"/>
      <c r="FA260" s="6"/>
      <c r="FB260" s="6"/>
      <c r="FC260" s="6"/>
      <c r="FD260" s="6"/>
      <c r="FE260" s="6"/>
      <c r="FF260" s="6"/>
      <c r="FG260" s="6"/>
      <c r="FH260" s="6"/>
      <c r="FI260" s="6"/>
      <c r="FJ260" s="6"/>
      <c r="FK260" s="6"/>
      <c r="FL260" s="6"/>
      <c r="FM260" s="6"/>
      <c r="FN260" s="6"/>
      <c r="FO260" s="6"/>
      <c r="FP260" s="6"/>
      <c r="FQ260" s="6"/>
      <c r="FR260" s="6"/>
      <c r="FS260" s="6"/>
      <c r="FT260" s="6"/>
      <c r="FU260" s="6"/>
      <c r="FV260" s="6"/>
      <c r="FW260" s="6"/>
      <c r="FX260" s="6"/>
      <c r="FY260" s="6"/>
      <c r="FZ260" s="6"/>
      <c r="GA260" s="6"/>
      <c r="GB260" s="6"/>
      <c r="GC260" s="6"/>
      <c r="GD260" s="6"/>
      <c r="GE260" s="6"/>
      <c r="GF260" s="6"/>
      <c r="GG260" s="6"/>
      <c r="GH260" s="6"/>
      <c r="GI260" s="6"/>
      <c r="GJ260" s="6"/>
      <c r="GK260" s="6"/>
      <c r="GL260" s="6"/>
      <c r="GM260" s="6"/>
      <c r="GN260" s="6"/>
      <c r="GO260" s="6"/>
      <c r="GP260" s="6"/>
      <c r="GQ260" s="6"/>
      <c r="GR260" s="6"/>
      <c r="GS260" s="6"/>
      <c r="GT260" s="6"/>
      <c r="GU260" s="6"/>
      <c r="GV260" s="6"/>
      <c r="GW260" s="6"/>
      <c r="GX260" s="6"/>
      <c r="GY260" s="6"/>
      <c r="GZ260" s="6"/>
      <c r="HA260" s="6"/>
      <c r="HB260" s="6"/>
      <c r="HC260" s="6"/>
      <c r="HD260" s="6"/>
      <c r="HE260" s="6"/>
      <c r="HF260" s="6"/>
      <c r="HG260" s="6"/>
      <c r="HH260" s="6"/>
      <c r="HI260" s="6"/>
      <c r="HJ260" s="6"/>
      <c r="HK260" s="6"/>
      <c r="HL260" s="6"/>
      <c r="HM260" s="6"/>
      <c r="HN260" s="6"/>
      <c r="HO260" s="6"/>
      <c r="HP260" s="6"/>
      <c r="HQ260" s="6"/>
      <c r="HR260" s="6"/>
      <c r="HS260" s="6"/>
      <c r="HT260" s="6"/>
      <c r="HU260" s="6"/>
      <c r="HV260" s="6"/>
      <c r="HW260" s="6"/>
      <c r="HX260" s="6"/>
      <c r="HY260" s="6"/>
      <c r="HZ260" s="6"/>
      <c r="IA260" s="6"/>
      <c r="IB260" s="6"/>
      <c r="IC260" s="6"/>
      <c r="ID260" s="6"/>
      <c r="IE260" s="6"/>
      <c r="IF260" s="6"/>
    </row>
    <row r="261" spans="1:240" s="26" customFormat="1" ht="49.5" customHeight="1" hidden="1">
      <c r="A261" s="25"/>
      <c r="B261" s="143"/>
      <c r="C261" s="143"/>
      <c r="D261" s="143"/>
      <c r="E261" s="143"/>
      <c r="F261" s="144"/>
      <c r="G261" s="43" t="s">
        <v>629</v>
      </c>
      <c r="H261" s="44" t="s">
        <v>590</v>
      </c>
      <c r="I261" s="115"/>
      <c r="J261" s="117">
        <f>J262</f>
        <v>0</v>
      </c>
      <c r="K261" s="117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  <c r="CE261" s="6"/>
      <c r="CF261" s="6"/>
      <c r="CG261" s="6"/>
      <c r="CH261" s="6"/>
      <c r="CI261" s="6"/>
      <c r="CJ261" s="6"/>
      <c r="CK261" s="6"/>
      <c r="CL261" s="6"/>
      <c r="CM261" s="6"/>
      <c r="CN261" s="6"/>
      <c r="CO261" s="6"/>
      <c r="CP261" s="6"/>
      <c r="CQ261" s="6"/>
      <c r="CR261" s="6"/>
      <c r="CS261" s="6"/>
      <c r="CT261" s="6"/>
      <c r="CU261" s="6"/>
      <c r="CV261" s="6"/>
      <c r="CW261" s="6"/>
      <c r="CX261" s="6"/>
      <c r="CY261" s="6"/>
      <c r="CZ261" s="6"/>
      <c r="DA261" s="6"/>
      <c r="DB261" s="6"/>
      <c r="DC261" s="6"/>
      <c r="DD261" s="6"/>
      <c r="DE261" s="6"/>
      <c r="DF261" s="6"/>
      <c r="DG261" s="6"/>
      <c r="DH261" s="6"/>
      <c r="DI261" s="6"/>
      <c r="DJ261" s="6"/>
      <c r="DK261" s="6"/>
      <c r="DL261" s="6"/>
      <c r="DM261" s="6"/>
      <c r="DN261" s="6"/>
      <c r="DO261" s="6"/>
      <c r="DP261" s="6"/>
      <c r="DQ261" s="6"/>
      <c r="DR261" s="6"/>
      <c r="DS261" s="6"/>
      <c r="DT261" s="6"/>
      <c r="DU261" s="6"/>
      <c r="DV261" s="6"/>
      <c r="DW261" s="6"/>
      <c r="DX261" s="6"/>
      <c r="DY261" s="6"/>
      <c r="DZ261" s="6"/>
      <c r="EA261" s="6"/>
      <c r="EB261" s="6"/>
      <c r="EC261" s="6"/>
      <c r="ED261" s="6"/>
      <c r="EE261" s="6"/>
      <c r="EF261" s="6"/>
      <c r="EG261" s="6"/>
      <c r="EH261" s="6"/>
      <c r="EI261" s="6"/>
      <c r="EJ261" s="6"/>
      <c r="EK261" s="6"/>
      <c r="EL261" s="6"/>
      <c r="EM261" s="6"/>
      <c r="EN261" s="6"/>
      <c r="EO261" s="6"/>
      <c r="EP261" s="6"/>
      <c r="EQ261" s="6"/>
      <c r="ER261" s="6"/>
      <c r="ES261" s="6"/>
      <c r="ET261" s="6"/>
      <c r="EU261" s="6"/>
      <c r="EV261" s="6"/>
      <c r="EW261" s="6"/>
      <c r="EX261" s="6"/>
      <c r="EY261" s="6"/>
      <c r="EZ261" s="6"/>
      <c r="FA261" s="6"/>
      <c r="FB261" s="6"/>
      <c r="FC261" s="6"/>
      <c r="FD261" s="6"/>
      <c r="FE261" s="6"/>
      <c r="FF261" s="6"/>
      <c r="FG261" s="6"/>
      <c r="FH261" s="6"/>
      <c r="FI261" s="6"/>
      <c r="FJ261" s="6"/>
      <c r="FK261" s="6"/>
      <c r="FL261" s="6"/>
      <c r="FM261" s="6"/>
      <c r="FN261" s="6"/>
      <c r="FO261" s="6"/>
      <c r="FP261" s="6"/>
      <c r="FQ261" s="6"/>
      <c r="FR261" s="6"/>
      <c r="FS261" s="6"/>
      <c r="FT261" s="6"/>
      <c r="FU261" s="6"/>
      <c r="FV261" s="6"/>
      <c r="FW261" s="6"/>
      <c r="FX261" s="6"/>
      <c r="FY261" s="6"/>
      <c r="FZ261" s="6"/>
      <c r="GA261" s="6"/>
      <c r="GB261" s="6"/>
      <c r="GC261" s="6"/>
      <c r="GD261" s="6"/>
      <c r="GE261" s="6"/>
      <c r="GF261" s="6"/>
      <c r="GG261" s="6"/>
      <c r="GH261" s="6"/>
      <c r="GI261" s="6"/>
      <c r="GJ261" s="6"/>
      <c r="GK261" s="6"/>
      <c r="GL261" s="6"/>
      <c r="GM261" s="6"/>
      <c r="GN261" s="6"/>
      <c r="GO261" s="6"/>
      <c r="GP261" s="6"/>
      <c r="GQ261" s="6"/>
      <c r="GR261" s="6"/>
      <c r="GS261" s="6"/>
      <c r="GT261" s="6"/>
      <c r="GU261" s="6"/>
      <c r="GV261" s="6"/>
      <c r="GW261" s="6"/>
      <c r="GX261" s="6"/>
      <c r="GY261" s="6"/>
      <c r="GZ261" s="6"/>
      <c r="HA261" s="6"/>
      <c r="HB261" s="6"/>
      <c r="HC261" s="6"/>
      <c r="HD261" s="6"/>
      <c r="HE261" s="6"/>
      <c r="HF261" s="6"/>
      <c r="HG261" s="6"/>
      <c r="HH261" s="6"/>
      <c r="HI261" s="6"/>
      <c r="HJ261" s="6"/>
      <c r="HK261" s="6"/>
      <c r="HL261" s="6"/>
      <c r="HM261" s="6"/>
      <c r="HN261" s="6"/>
      <c r="HO261" s="6"/>
      <c r="HP261" s="6"/>
      <c r="HQ261" s="6"/>
      <c r="HR261" s="6"/>
      <c r="HS261" s="6"/>
      <c r="HT261" s="6"/>
      <c r="HU261" s="6"/>
      <c r="HV261" s="6"/>
      <c r="HW261" s="6"/>
      <c r="HX261" s="6"/>
      <c r="HY261" s="6"/>
      <c r="HZ261" s="6"/>
      <c r="IA261" s="6"/>
      <c r="IB261" s="6"/>
      <c r="IC261" s="6"/>
      <c r="ID261" s="6"/>
      <c r="IE261" s="6"/>
      <c r="IF261" s="6"/>
    </row>
    <row r="262" spans="1:240" s="26" customFormat="1" ht="83.25" customHeight="1" hidden="1">
      <c r="A262" s="25"/>
      <c r="B262" s="143"/>
      <c r="C262" s="143"/>
      <c r="D262" s="143"/>
      <c r="E262" s="143"/>
      <c r="F262" s="144"/>
      <c r="G262" s="32" t="s">
        <v>628</v>
      </c>
      <c r="H262" s="28" t="s">
        <v>591</v>
      </c>
      <c r="I262" s="115"/>
      <c r="J262" s="164">
        <f>J263+J264</f>
        <v>0</v>
      </c>
      <c r="K262" s="117">
        <f>K263+K264</f>
        <v>0</v>
      </c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  <c r="CE262" s="6"/>
      <c r="CF262" s="6"/>
      <c r="CG262" s="6"/>
      <c r="CH262" s="6"/>
      <c r="CI262" s="6"/>
      <c r="CJ262" s="6"/>
      <c r="CK262" s="6"/>
      <c r="CL262" s="6"/>
      <c r="CM262" s="6"/>
      <c r="CN262" s="6"/>
      <c r="CO262" s="6"/>
      <c r="CP262" s="6"/>
      <c r="CQ262" s="6"/>
      <c r="CR262" s="6"/>
      <c r="CS262" s="6"/>
      <c r="CT262" s="6"/>
      <c r="CU262" s="6"/>
      <c r="CV262" s="6"/>
      <c r="CW262" s="6"/>
      <c r="CX262" s="6"/>
      <c r="CY262" s="6"/>
      <c r="CZ262" s="6"/>
      <c r="DA262" s="6"/>
      <c r="DB262" s="6"/>
      <c r="DC262" s="6"/>
      <c r="DD262" s="6"/>
      <c r="DE262" s="6"/>
      <c r="DF262" s="6"/>
      <c r="DG262" s="6"/>
      <c r="DH262" s="6"/>
      <c r="DI262" s="6"/>
      <c r="DJ262" s="6"/>
      <c r="DK262" s="6"/>
      <c r="DL262" s="6"/>
      <c r="DM262" s="6"/>
      <c r="DN262" s="6"/>
      <c r="DO262" s="6"/>
      <c r="DP262" s="6"/>
      <c r="DQ262" s="6"/>
      <c r="DR262" s="6"/>
      <c r="DS262" s="6"/>
      <c r="DT262" s="6"/>
      <c r="DU262" s="6"/>
      <c r="DV262" s="6"/>
      <c r="DW262" s="6"/>
      <c r="DX262" s="6"/>
      <c r="DY262" s="6"/>
      <c r="DZ262" s="6"/>
      <c r="EA262" s="6"/>
      <c r="EB262" s="6"/>
      <c r="EC262" s="6"/>
      <c r="ED262" s="6"/>
      <c r="EE262" s="6"/>
      <c r="EF262" s="6"/>
      <c r="EG262" s="6"/>
      <c r="EH262" s="6"/>
      <c r="EI262" s="6"/>
      <c r="EJ262" s="6"/>
      <c r="EK262" s="6"/>
      <c r="EL262" s="6"/>
      <c r="EM262" s="6"/>
      <c r="EN262" s="6"/>
      <c r="EO262" s="6"/>
      <c r="EP262" s="6"/>
      <c r="EQ262" s="6"/>
      <c r="ER262" s="6"/>
      <c r="ES262" s="6"/>
      <c r="ET262" s="6"/>
      <c r="EU262" s="6"/>
      <c r="EV262" s="6"/>
      <c r="EW262" s="6"/>
      <c r="EX262" s="6"/>
      <c r="EY262" s="6"/>
      <c r="EZ262" s="6"/>
      <c r="FA262" s="6"/>
      <c r="FB262" s="6"/>
      <c r="FC262" s="6"/>
      <c r="FD262" s="6"/>
      <c r="FE262" s="6"/>
      <c r="FF262" s="6"/>
      <c r="FG262" s="6"/>
      <c r="FH262" s="6"/>
      <c r="FI262" s="6"/>
      <c r="FJ262" s="6"/>
      <c r="FK262" s="6"/>
      <c r="FL262" s="6"/>
      <c r="FM262" s="6"/>
      <c r="FN262" s="6"/>
      <c r="FO262" s="6"/>
      <c r="FP262" s="6"/>
      <c r="FQ262" s="6"/>
      <c r="FR262" s="6"/>
      <c r="FS262" s="6"/>
      <c r="FT262" s="6"/>
      <c r="FU262" s="6"/>
      <c r="FV262" s="6"/>
      <c r="FW262" s="6"/>
      <c r="FX262" s="6"/>
      <c r="FY262" s="6"/>
      <c r="FZ262" s="6"/>
      <c r="GA262" s="6"/>
      <c r="GB262" s="6"/>
      <c r="GC262" s="6"/>
      <c r="GD262" s="6"/>
      <c r="GE262" s="6"/>
      <c r="GF262" s="6"/>
      <c r="GG262" s="6"/>
      <c r="GH262" s="6"/>
      <c r="GI262" s="6"/>
      <c r="GJ262" s="6"/>
      <c r="GK262" s="6"/>
      <c r="GL262" s="6"/>
      <c r="GM262" s="6"/>
      <c r="GN262" s="6"/>
      <c r="GO262" s="6"/>
      <c r="GP262" s="6"/>
      <c r="GQ262" s="6"/>
      <c r="GR262" s="6"/>
      <c r="GS262" s="6"/>
      <c r="GT262" s="6"/>
      <c r="GU262" s="6"/>
      <c r="GV262" s="6"/>
      <c r="GW262" s="6"/>
      <c r="GX262" s="6"/>
      <c r="GY262" s="6"/>
      <c r="GZ262" s="6"/>
      <c r="HA262" s="6"/>
      <c r="HB262" s="6"/>
      <c r="HC262" s="6"/>
      <c r="HD262" s="6"/>
      <c r="HE262" s="6"/>
      <c r="HF262" s="6"/>
      <c r="HG262" s="6"/>
      <c r="HH262" s="6"/>
      <c r="HI262" s="6"/>
      <c r="HJ262" s="6"/>
      <c r="HK262" s="6"/>
      <c r="HL262" s="6"/>
      <c r="HM262" s="6"/>
      <c r="HN262" s="6"/>
      <c r="HO262" s="6"/>
      <c r="HP262" s="6"/>
      <c r="HQ262" s="6"/>
      <c r="HR262" s="6"/>
      <c r="HS262" s="6"/>
      <c r="HT262" s="6"/>
      <c r="HU262" s="6"/>
      <c r="HV262" s="6"/>
      <c r="HW262" s="6"/>
      <c r="HX262" s="6"/>
      <c r="HY262" s="6"/>
      <c r="HZ262" s="6"/>
      <c r="IA262" s="6"/>
      <c r="IB262" s="6"/>
      <c r="IC262" s="6"/>
      <c r="ID262" s="6"/>
      <c r="IE262" s="6"/>
      <c r="IF262" s="6"/>
    </row>
    <row r="263" spans="1:240" s="26" customFormat="1" ht="32.25" customHeight="1" hidden="1">
      <c r="A263" s="25"/>
      <c r="B263" s="143"/>
      <c r="C263" s="143"/>
      <c r="D263" s="143"/>
      <c r="E263" s="143"/>
      <c r="F263" s="144"/>
      <c r="G263" s="96" t="s">
        <v>2</v>
      </c>
      <c r="H263" s="97"/>
      <c r="I263" s="115">
        <v>200</v>
      </c>
      <c r="J263" s="117">
        <v>0</v>
      </c>
      <c r="K263" s="117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  <c r="CE263" s="6"/>
      <c r="CF263" s="6"/>
      <c r="CG263" s="6"/>
      <c r="CH263" s="6"/>
      <c r="CI263" s="6"/>
      <c r="CJ263" s="6"/>
      <c r="CK263" s="6"/>
      <c r="CL263" s="6"/>
      <c r="CM263" s="6"/>
      <c r="CN263" s="6"/>
      <c r="CO263" s="6"/>
      <c r="CP263" s="6"/>
      <c r="CQ263" s="6"/>
      <c r="CR263" s="6"/>
      <c r="CS263" s="6"/>
      <c r="CT263" s="6"/>
      <c r="CU263" s="6"/>
      <c r="CV263" s="6"/>
      <c r="CW263" s="6"/>
      <c r="CX263" s="6"/>
      <c r="CY263" s="6"/>
      <c r="CZ263" s="6"/>
      <c r="DA263" s="6"/>
      <c r="DB263" s="6"/>
      <c r="DC263" s="6"/>
      <c r="DD263" s="6"/>
      <c r="DE263" s="6"/>
      <c r="DF263" s="6"/>
      <c r="DG263" s="6"/>
      <c r="DH263" s="6"/>
      <c r="DI263" s="6"/>
      <c r="DJ263" s="6"/>
      <c r="DK263" s="6"/>
      <c r="DL263" s="6"/>
      <c r="DM263" s="6"/>
      <c r="DN263" s="6"/>
      <c r="DO263" s="6"/>
      <c r="DP263" s="6"/>
      <c r="DQ263" s="6"/>
      <c r="DR263" s="6"/>
      <c r="DS263" s="6"/>
      <c r="DT263" s="6"/>
      <c r="DU263" s="6"/>
      <c r="DV263" s="6"/>
      <c r="DW263" s="6"/>
      <c r="DX263" s="6"/>
      <c r="DY263" s="6"/>
      <c r="DZ263" s="6"/>
      <c r="EA263" s="6"/>
      <c r="EB263" s="6"/>
      <c r="EC263" s="6"/>
      <c r="ED263" s="6"/>
      <c r="EE263" s="6"/>
      <c r="EF263" s="6"/>
      <c r="EG263" s="6"/>
      <c r="EH263" s="6"/>
      <c r="EI263" s="6"/>
      <c r="EJ263" s="6"/>
      <c r="EK263" s="6"/>
      <c r="EL263" s="6"/>
      <c r="EM263" s="6"/>
      <c r="EN263" s="6"/>
      <c r="EO263" s="6"/>
      <c r="EP263" s="6"/>
      <c r="EQ263" s="6"/>
      <c r="ER263" s="6"/>
      <c r="ES263" s="6"/>
      <c r="ET263" s="6"/>
      <c r="EU263" s="6"/>
      <c r="EV263" s="6"/>
      <c r="EW263" s="6"/>
      <c r="EX263" s="6"/>
      <c r="EY263" s="6"/>
      <c r="EZ263" s="6"/>
      <c r="FA263" s="6"/>
      <c r="FB263" s="6"/>
      <c r="FC263" s="6"/>
      <c r="FD263" s="6"/>
      <c r="FE263" s="6"/>
      <c r="FF263" s="6"/>
      <c r="FG263" s="6"/>
      <c r="FH263" s="6"/>
      <c r="FI263" s="6"/>
      <c r="FJ263" s="6"/>
      <c r="FK263" s="6"/>
      <c r="FL263" s="6"/>
      <c r="FM263" s="6"/>
      <c r="FN263" s="6"/>
      <c r="FO263" s="6"/>
      <c r="FP263" s="6"/>
      <c r="FQ263" s="6"/>
      <c r="FR263" s="6"/>
      <c r="FS263" s="6"/>
      <c r="FT263" s="6"/>
      <c r="FU263" s="6"/>
      <c r="FV263" s="6"/>
      <c r="FW263" s="6"/>
      <c r="FX263" s="6"/>
      <c r="FY263" s="6"/>
      <c r="FZ263" s="6"/>
      <c r="GA263" s="6"/>
      <c r="GB263" s="6"/>
      <c r="GC263" s="6"/>
      <c r="GD263" s="6"/>
      <c r="GE263" s="6"/>
      <c r="GF263" s="6"/>
      <c r="GG263" s="6"/>
      <c r="GH263" s="6"/>
      <c r="GI263" s="6"/>
      <c r="GJ263" s="6"/>
      <c r="GK263" s="6"/>
      <c r="GL263" s="6"/>
      <c r="GM263" s="6"/>
      <c r="GN263" s="6"/>
      <c r="GO263" s="6"/>
      <c r="GP263" s="6"/>
      <c r="GQ263" s="6"/>
      <c r="GR263" s="6"/>
      <c r="GS263" s="6"/>
      <c r="GT263" s="6"/>
      <c r="GU263" s="6"/>
      <c r="GV263" s="6"/>
      <c r="GW263" s="6"/>
      <c r="GX263" s="6"/>
      <c r="GY263" s="6"/>
      <c r="GZ263" s="6"/>
      <c r="HA263" s="6"/>
      <c r="HB263" s="6"/>
      <c r="HC263" s="6"/>
      <c r="HD263" s="6"/>
      <c r="HE263" s="6"/>
      <c r="HF263" s="6"/>
      <c r="HG263" s="6"/>
      <c r="HH263" s="6"/>
      <c r="HI263" s="6"/>
      <c r="HJ263" s="6"/>
      <c r="HK263" s="6"/>
      <c r="HL263" s="6"/>
      <c r="HM263" s="6"/>
      <c r="HN263" s="6"/>
      <c r="HO263" s="6"/>
      <c r="HP263" s="6"/>
      <c r="HQ263" s="6"/>
      <c r="HR263" s="6"/>
      <c r="HS263" s="6"/>
      <c r="HT263" s="6"/>
      <c r="HU263" s="6"/>
      <c r="HV263" s="6"/>
      <c r="HW263" s="6"/>
      <c r="HX263" s="6"/>
      <c r="HY263" s="6"/>
      <c r="HZ263" s="6"/>
      <c r="IA263" s="6"/>
      <c r="IB263" s="6"/>
      <c r="IC263" s="6"/>
      <c r="ID263" s="6"/>
      <c r="IE263" s="6"/>
      <c r="IF263" s="6"/>
    </row>
    <row r="264" spans="1:240" s="26" customFormat="1" ht="32.25" customHeight="1" hidden="1">
      <c r="A264" s="25"/>
      <c r="B264" s="143"/>
      <c r="C264" s="143"/>
      <c r="D264" s="143"/>
      <c r="E264" s="143"/>
      <c r="F264" s="144"/>
      <c r="G264" s="96" t="s">
        <v>4</v>
      </c>
      <c r="H264" s="97"/>
      <c r="I264" s="115">
        <v>600</v>
      </c>
      <c r="J264" s="117">
        <v>0</v>
      </c>
      <c r="K264" s="117">
        <v>0</v>
      </c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  <c r="CE264" s="6"/>
      <c r="CF264" s="6"/>
      <c r="CG264" s="6"/>
      <c r="CH264" s="6"/>
      <c r="CI264" s="6"/>
      <c r="CJ264" s="6"/>
      <c r="CK264" s="6"/>
      <c r="CL264" s="6"/>
      <c r="CM264" s="6"/>
      <c r="CN264" s="6"/>
      <c r="CO264" s="6"/>
      <c r="CP264" s="6"/>
      <c r="CQ264" s="6"/>
      <c r="CR264" s="6"/>
      <c r="CS264" s="6"/>
      <c r="CT264" s="6"/>
      <c r="CU264" s="6"/>
      <c r="CV264" s="6"/>
      <c r="CW264" s="6"/>
      <c r="CX264" s="6"/>
      <c r="CY264" s="6"/>
      <c r="CZ264" s="6"/>
      <c r="DA264" s="6"/>
      <c r="DB264" s="6"/>
      <c r="DC264" s="6"/>
      <c r="DD264" s="6"/>
      <c r="DE264" s="6"/>
      <c r="DF264" s="6"/>
      <c r="DG264" s="6"/>
      <c r="DH264" s="6"/>
      <c r="DI264" s="6"/>
      <c r="DJ264" s="6"/>
      <c r="DK264" s="6"/>
      <c r="DL264" s="6"/>
      <c r="DM264" s="6"/>
      <c r="DN264" s="6"/>
      <c r="DO264" s="6"/>
      <c r="DP264" s="6"/>
      <c r="DQ264" s="6"/>
      <c r="DR264" s="6"/>
      <c r="DS264" s="6"/>
      <c r="DT264" s="6"/>
      <c r="DU264" s="6"/>
      <c r="DV264" s="6"/>
      <c r="DW264" s="6"/>
      <c r="DX264" s="6"/>
      <c r="DY264" s="6"/>
      <c r="DZ264" s="6"/>
      <c r="EA264" s="6"/>
      <c r="EB264" s="6"/>
      <c r="EC264" s="6"/>
      <c r="ED264" s="6"/>
      <c r="EE264" s="6"/>
      <c r="EF264" s="6"/>
      <c r="EG264" s="6"/>
      <c r="EH264" s="6"/>
      <c r="EI264" s="6"/>
      <c r="EJ264" s="6"/>
      <c r="EK264" s="6"/>
      <c r="EL264" s="6"/>
      <c r="EM264" s="6"/>
      <c r="EN264" s="6"/>
      <c r="EO264" s="6"/>
      <c r="EP264" s="6"/>
      <c r="EQ264" s="6"/>
      <c r="ER264" s="6"/>
      <c r="ES264" s="6"/>
      <c r="ET264" s="6"/>
      <c r="EU264" s="6"/>
      <c r="EV264" s="6"/>
      <c r="EW264" s="6"/>
      <c r="EX264" s="6"/>
      <c r="EY264" s="6"/>
      <c r="EZ264" s="6"/>
      <c r="FA264" s="6"/>
      <c r="FB264" s="6"/>
      <c r="FC264" s="6"/>
      <c r="FD264" s="6"/>
      <c r="FE264" s="6"/>
      <c r="FF264" s="6"/>
      <c r="FG264" s="6"/>
      <c r="FH264" s="6"/>
      <c r="FI264" s="6"/>
      <c r="FJ264" s="6"/>
      <c r="FK264" s="6"/>
      <c r="FL264" s="6"/>
      <c r="FM264" s="6"/>
      <c r="FN264" s="6"/>
      <c r="FO264" s="6"/>
      <c r="FP264" s="6"/>
      <c r="FQ264" s="6"/>
      <c r="FR264" s="6"/>
      <c r="FS264" s="6"/>
      <c r="FT264" s="6"/>
      <c r="FU264" s="6"/>
      <c r="FV264" s="6"/>
      <c r="FW264" s="6"/>
      <c r="FX264" s="6"/>
      <c r="FY264" s="6"/>
      <c r="FZ264" s="6"/>
      <c r="GA264" s="6"/>
      <c r="GB264" s="6"/>
      <c r="GC264" s="6"/>
      <c r="GD264" s="6"/>
      <c r="GE264" s="6"/>
      <c r="GF264" s="6"/>
      <c r="GG264" s="6"/>
      <c r="GH264" s="6"/>
      <c r="GI264" s="6"/>
      <c r="GJ264" s="6"/>
      <c r="GK264" s="6"/>
      <c r="GL264" s="6"/>
      <c r="GM264" s="6"/>
      <c r="GN264" s="6"/>
      <c r="GO264" s="6"/>
      <c r="GP264" s="6"/>
      <c r="GQ264" s="6"/>
      <c r="GR264" s="6"/>
      <c r="GS264" s="6"/>
      <c r="GT264" s="6"/>
      <c r="GU264" s="6"/>
      <c r="GV264" s="6"/>
      <c r="GW264" s="6"/>
      <c r="GX264" s="6"/>
      <c r="GY264" s="6"/>
      <c r="GZ264" s="6"/>
      <c r="HA264" s="6"/>
      <c r="HB264" s="6"/>
      <c r="HC264" s="6"/>
      <c r="HD264" s="6"/>
      <c r="HE264" s="6"/>
      <c r="HF264" s="6"/>
      <c r="HG264" s="6"/>
      <c r="HH264" s="6"/>
      <c r="HI264" s="6"/>
      <c r="HJ264" s="6"/>
      <c r="HK264" s="6"/>
      <c r="HL264" s="6"/>
      <c r="HM264" s="6"/>
      <c r="HN264" s="6"/>
      <c r="HO264" s="6"/>
      <c r="HP264" s="6"/>
      <c r="HQ264" s="6"/>
      <c r="HR264" s="6"/>
      <c r="HS264" s="6"/>
      <c r="HT264" s="6"/>
      <c r="HU264" s="6"/>
      <c r="HV264" s="6"/>
      <c r="HW264" s="6"/>
      <c r="HX264" s="6"/>
      <c r="HY264" s="6"/>
      <c r="HZ264" s="6"/>
      <c r="IA264" s="6"/>
      <c r="IB264" s="6"/>
      <c r="IC264" s="6"/>
      <c r="ID264" s="6"/>
      <c r="IE264" s="6"/>
      <c r="IF264" s="6"/>
    </row>
    <row r="265" spans="1:11" ht="45" hidden="1">
      <c r="A265" s="4"/>
      <c r="B265" s="201" t="s">
        <v>50</v>
      </c>
      <c r="C265" s="201"/>
      <c r="D265" s="201"/>
      <c r="E265" s="201"/>
      <c r="F265" s="202"/>
      <c r="G265" s="42" t="s">
        <v>572</v>
      </c>
      <c r="H265" s="39" t="s">
        <v>371</v>
      </c>
      <c r="I265" s="61" t="s">
        <v>0</v>
      </c>
      <c r="J265" s="62">
        <f aca="true" t="shared" si="2" ref="J265:K268">J266</f>
        <v>0</v>
      </c>
      <c r="K265" s="62">
        <f t="shared" si="2"/>
        <v>0</v>
      </c>
    </row>
    <row r="266" spans="1:11" ht="69.75" customHeight="1" hidden="1">
      <c r="A266" s="4"/>
      <c r="B266" s="203" t="s">
        <v>49</v>
      </c>
      <c r="C266" s="203"/>
      <c r="D266" s="203"/>
      <c r="E266" s="203"/>
      <c r="F266" s="204"/>
      <c r="G266" s="32" t="s">
        <v>573</v>
      </c>
      <c r="H266" s="28" t="s">
        <v>372</v>
      </c>
      <c r="I266" s="29" t="s">
        <v>0</v>
      </c>
      <c r="J266" s="30">
        <f t="shared" si="2"/>
        <v>0</v>
      </c>
      <c r="K266" s="30">
        <f t="shared" si="2"/>
        <v>0</v>
      </c>
    </row>
    <row r="267" spans="1:11" ht="63" customHeight="1" hidden="1">
      <c r="A267" s="4"/>
      <c r="B267" s="65"/>
      <c r="C267" s="65"/>
      <c r="D267" s="65"/>
      <c r="E267" s="65"/>
      <c r="F267" s="66"/>
      <c r="G267" s="158" t="s">
        <v>636</v>
      </c>
      <c r="H267" s="44" t="s">
        <v>373</v>
      </c>
      <c r="I267" s="29"/>
      <c r="J267" s="30">
        <f t="shared" si="2"/>
        <v>0</v>
      </c>
      <c r="K267" s="30">
        <f t="shared" si="2"/>
        <v>0</v>
      </c>
    </row>
    <row r="268" spans="1:11" ht="62.25" customHeight="1" hidden="1">
      <c r="A268" s="4"/>
      <c r="B268" s="195" t="s">
        <v>48</v>
      </c>
      <c r="C268" s="195"/>
      <c r="D268" s="195"/>
      <c r="E268" s="195"/>
      <c r="F268" s="196"/>
      <c r="G268" s="32" t="s">
        <v>639</v>
      </c>
      <c r="H268" s="28" t="s">
        <v>374</v>
      </c>
      <c r="I268" s="29"/>
      <c r="J268" s="30">
        <f t="shared" si="2"/>
        <v>0</v>
      </c>
      <c r="K268" s="30">
        <f t="shared" si="2"/>
        <v>0</v>
      </c>
    </row>
    <row r="269" spans="1:11" ht="30.75" hidden="1">
      <c r="A269" s="4"/>
      <c r="B269" s="195">
        <v>200</v>
      </c>
      <c r="C269" s="195"/>
      <c r="D269" s="195"/>
      <c r="E269" s="195"/>
      <c r="F269" s="196"/>
      <c r="G269" s="32" t="s">
        <v>2</v>
      </c>
      <c r="H269" s="28" t="s">
        <v>0</v>
      </c>
      <c r="I269" s="29">
        <v>200</v>
      </c>
      <c r="J269" s="30"/>
      <c r="K269" s="30">
        <v>0</v>
      </c>
    </row>
    <row r="270" spans="1:11" ht="18" customHeight="1" hidden="1">
      <c r="A270" s="4"/>
      <c r="B270" s="152"/>
      <c r="C270" s="152"/>
      <c r="D270" s="152"/>
      <c r="E270" s="152"/>
      <c r="F270" s="153"/>
      <c r="G270" s="159" t="s">
        <v>637</v>
      </c>
      <c r="H270" s="157" t="s">
        <v>634</v>
      </c>
      <c r="I270" s="156"/>
      <c r="J270" s="145"/>
      <c r="K270" s="145"/>
    </row>
    <row r="271" spans="1:11" ht="30.75" hidden="1">
      <c r="A271" s="4"/>
      <c r="B271" s="152"/>
      <c r="C271" s="152"/>
      <c r="D271" s="152"/>
      <c r="E271" s="152"/>
      <c r="F271" s="153"/>
      <c r="G271" s="32" t="s">
        <v>638</v>
      </c>
      <c r="H271" s="155" t="s">
        <v>635</v>
      </c>
      <c r="I271" s="156"/>
      <c r="J271" s="145"/>
      <c r="K271" s="145"/>
    </row>
    <row r="272" spans="1:11" ht="30.75" hidden="1">
      <c r="A272" s="4"/>
      <c r="B272" s="152"/>
      <c r="C272" s="152"/>
      <c r="D272" s="152"/>
      <c r="E272" s="152"/>
      <c r="F272" s="153"/>
      <c r="G272" s="154" t="s">
        <v>2</v>
      </c>
      <c r="H272" s="155"/>
      <c r="I272" s="156">
        <v>200</v>
      </c>
      <c r="J272" s="145"/>
      <c r="K272" s="145"/>
    </row>
    <row r="273" spans="1:11" ht="60">
      <c r="A273" s="4"/>
      <c r="B273" s="178"/>
      <c r="C273" s="178"/>
      <c r="D273" s="178"/>
      <c r="E273" s="178"/>
      <c r="F273" s="179"/>
      <c r="G273" s="38" t="s">
        <v>696</v>
      </c>
      <c r="H273" s="39" t="s">
        <v>361</v>
      </c>
      <c r="I273" s="29"/>
      <c r="J273" s="30">
        <f>J274+J279+J283+J287+J291</f>
        <v>364000</v>
      </c>
      <c r="K273" s="30">
        <f>K274+K279+K283+K287+K291</f>
        <v>333000</v>
      </c>
    </row>
    <row r="274" spans="1:11" ht="60">
      <c r="A274" s="4"/>
      <c r="B274" s="178"/>
      <c r="C274" s="178"/>
      <c r="D274" s="178"/>
      <c r="E274" s="178"/>
      <c r="F274" s="179"/>
      <c r="G274" s="42" t="s">
        <v>705</v>
      </c>
      <c r="H274" s="39" t="s">
        <v>362</v>
      </c>
      <c r="I274" s="29"/>
      <c r="J274" s="30">
        <f>J275</f>
        <v>155000</v>
      </c>
      <c r="K274" s="30">
        <f>K275</f>
        <v>124000</v>
      </c>
    </row>
    <row r="275" spans="1:11" ht="46.5">
      <c r="A275" s="4"/>
      <c r="B275" s="178"/>
      <c r="C275" s="178"/>
      <c r="D275" s="178"/>
      <c r="E275" s="178"/>
      <c r="F275" s="179"/>
      <c r="G275" s="43" t="s">
        <v>364</v>
      </c>
      <c r="H275" s="44" t="s">
        <v>363</v>
      </c>
      <c r="I275" s="29"/>
      <c r="J275" s="30">
        <f>J276</f>
        <v>155000</v>
      </c>
      <c r="K275" s="30">
        <f>K276</f>
        <v>124000</v>
      </c>
    </row>
    <row r="276" spans="1:11" ht="72.75" customHeight="1">
      <c r="A276" s="4"/>
      <c r="B276" s="178"/>
      <c r="C276" s="178"/>
      <c r="D276" s="178"/>
      <c r="E276" s="178"/>
      <c r="F276" s="179"/>
      <c r="G276" s="32" t="s">
        <v>706</v>
      </c>
      <c r="H276" s="28" t="s">
        <v>365</v>
      </c>
      <c r="I276" s="29"/>
      <c r="J276" s="30">
        <f>J277+J278</f>
        <v>155000</v>
      </c>
      <c r="K276" s="30">
        <f>K277+K278</f>
        <v>124000</v>
      </c>
    </row>
    <row r="277" spans="1:11" ht="30.75">
      <c r="A277" s="4"/>
      <c r="B277" s="178"/>
      <c r="C277" s="178"/>
      <c r="D277" s="178"/>
      <c r="E277" s="178"/>
      <c r="F277" s="179"/>
      <c r="G277" s="32" t="s">
        <v>2</v>
      </c>
      <c r="H277" s="28"/>
      <c r="I277" s="29">
        <v>200</v>
      </c>
      <c r="J277" s="30">
        <v>49000</v>
      </c>
      <c r="K277" s="30">
        <v>47000</v>
      </c>
    </row>
    <row r="278" spans="1:11" ht="30.75">
      <c r="A278" s="4"/>
      <c r="B278" s="178"/>
      <c r="C278" s="178"/>
      <c r="D278" s="178"/>
      <c r="E278" s="178"/>
      <c r="F278" s="179"/>
      <c r="G278" s="96" t="s">
        <v>4</v>
      </c>
      <c r="H278" s="28"/>
      <c r="I278" s="29">
        <v>600</v>
      </c>
      <c r="J278" s="30">
        <f>82000+24000</f>
        <v>106000</v>
      </c>
      <c r="K278" s="30">
        <f>52000+25000</f>
        <v>77000</v>
      </c>
    </row>
    <row r="279" spans="1:11" ht="45">
      <c r="A279" s="4"/>
      <c r="B279" s="178"/>
      <c r="C279" s="178"/>
      <c r="D279" s="178"/>
      <c r="E279" s="178"/>
      <c r="F279" s="179"/>
      <c r="G279" s="42" t="s">
        <v>707</v>
      </c>
      <c r="H279" s="39" t="s">
        <v>465</v>
      </c>
      <c r="I279" s="29"/>
      <c r="J279" s="30">
        <f aca="true" t="shared" si="3" ref="J279:K281">J280</f>
        <v>10000</v>
      </c>
      <c r="K279" s="30">
        <f t="shared" si="3"/>
        <v>10000</v>
      </c>
    </row>
    <row r="280" spans="1:11" ht="46.5">
      <c r="A280" s="4"/>
      <c r="B280" s="178"/>
      <c r="C280" s="178"/>
      <c r="D280" s="178"/>
      <c r="E280" s="178"/>
      <c r="F280" s="179"/>
      <c r="G280" s="43" t="s">
        <v>468</v>
      </c>
      <c r="H280" s="44" t="s">
        <v>466</v>
      </c>
      <c r="I280" s="29"/>
      <c r="J280" s="30">
        <f t="shared" si="3"/>
        <v>10000</v>
      </c>
      <c r="K280" s="30">
        <f t="shared" si="3"/>
        <v>10000</v>
      </c>
    </row>
    <row r="281" spans="1:11" ht="46.5">
      <c r="A281" s="4"/>
      <c r="B281" s="178"/>
      <c r="C281" s="178"/>
      <c r="D281" s="178"/>
      <c r="E281" s="178"/>
      <c r="F281" s="179"/>
      <c r="G281" s="32" t="s">
        <v>469</v>
      </c>
      <c r="H281" s="28" t="s">
        <v>467</v>
      </c>
      <c r="I281" s="29"/>
      <c r="J281" s="30">
        <f t="shared" si="3"/>
        <v>10000</v>
      </c>
      <c r="K281" s="30">
        <f t="shared" si="3"/>
        <v>10000</v>
      </c>
    </row>
    <row r="282" spans="1:11" ht="30.75">
      <c r="A282" s="4"/>
      <c r="B282" s="178"/>
      <c r="C282" s="178"/>
      <c r="D282" s="178"/>
      <c r="E282" s="178"/>
      <c r="F282" s="179"/>
      <c r="G282" s="32" t="s">
        <v>2</v>
      </c>
      <c r="H282" s="28"/>
      <c r="I282" s="29">
        <v>200</v>
      </c>
      <c r="J282" s="30">
        <v>10000</v>
      </c>
      <c r="K282" s="30">
        <v>10000</v>
      </c>
    </row>
    <row r="283" spans="1:11" ht="60">
      <c r="A283" s="4"/>
      <c r="B283" s="178"/>
      <c r="C283" s="178"/>
      <c r="D283" s="178"/>
      <c r="E283" s="178"/>
      <c r="F283" s="179"/>
      <c r="G283" s="42" t="s">
        <v>708</v>
      </c>
      <c r="H283" s="39" t="s">
        <v>366</v>
      </c>
      <c r="I283" s="29"/>
      <c r="J283" s="30">
        <f aca="true" t="shared" si="4" ref="J283:K285">J284</f>
        <v>170000</v>
      </c>
      <c r="K283" s="30">
        <f t="shared" si="4"/>
        <v>170000</v>
      </c>
    </row>
    <row r="284" spans="1:11" ht="61.5">
      <c r="A284" s="4"/>
      <c r="B284" s="178"/>
      <c r="C284" s="178"/>
      <c r="D284" s="178"/>
      <c r="E284" s="178"/>
      <c r="F284" s="179"/>
      <c r="G284" s="43" t="s">
        <v>627</v>
      </c>
      <c r="H284" s="44" t="s">
        <v>367</v>
      </c>
      <c r="I284" s="29"/>
      <c r="J284" s="30">
        <f t="shared" si="4"/>
        <v>170000</v>
      </c>
      <c r="K284" s="30">
        <f t="shared" si="4"/>
        <v>170000</v>
      </c>
    </row>
    <row r="285" spans="1:11" ht="46.5">
      <c r="A285" s="4"/>
      <c r="B285" s="178"/>
      <c r="C285" s="178"/>
      <c r="D285" s="178"/>
      <c r="E285" s="178"/>
      <c r="F285" s="179"/>
      <c r="G285" s="32" t="s">
        <v>709</v>
      </c>
      <c r="H285" s="28" t="s">
        <v>368</v>
      </c>
      <c r="I285" s="29"/>
      <c r="J285" s="30">
        <f t="shared" si="4"/>
        <v>170000</v>
      </c>
      <c r="K285" s="30">
        <f t="shared" si="4"/>
        <v>170000</v>
      </c>
    </row>
    <row r="286" spans="1:11" ht="30.75">
      <c r="A286" s="4"/>
      <c r="B286" s="178"/>
      <c r="C286" s="178"/>
      <c r="D286" s="178"/>
      <c r="E286" s="178"/>
      <c r="F286" s="179"/>
      <c r="G286" s="96" t="s">
        <v>4</v>
      </c>
      <c r="H286" s="28"/>
      <c r="I286" s="29">
        <v>600</v>
      </c>
      <c r="J286" s="30">
        <v>170000</v>
      </c>
      <c r="K286" s="30">
        <v>170000</v>
      </c>
    </row>
    <row r="287" spans="1:11" ht="51" customHeight="1">
      <c r="A287" s="4"/>
      <c r="B287" s="178"/>
      <c r="C287" s="178"/>
      <c r="D287" s="178"/>
      <c r="E287" s="178"/>
      <c r="F287" s="179"/>
      <c r="G287" s="42" t="s">
        <v>703</v>
      </c>
      <c r="H287" s="39" t="s">
        <v>697</v>
      </c>
      <c r="I287" s="29"/>
      <c r="J287" s="30">
        <f aca="true" t="shared" si="5" ref="J287:K289">J288</f>
        <v>19000</v>
      </c>
      <c r="K287" s="30">
        <f t="shared" si="5"/>
        <v>19000</v>
      </c>
    </row>
    <row r="288" spans="1:11" ht="30.75">
      <c r="A288" s="4"/>
      <c r="B288" s="178"/>
      <c r="C288" s="178"/>
      <c r="D288" s="178"/>
      <c r="E288" s="178"/>
      <c r="F288" s="179"/>
      <c r="G288" s="43" t="s">
        <v>710</v>
      </c>
      <c r="H288" s="44" t="s">
        <v>698</v>
      </c>
      <c r="I288" s="29"/>
      <c r="J288" s="30">
        <f t="shared" si="5"/>
        <v>19000</v>
      </c>
      <c r="K288" s="30">
        <f t="shared" si="5"/>
        <v>19000</v>
      </c>
    </row>
    <row r="289" spans="1:11" ht="30.75">
      <c r="A289" s="4"/>
      <c r="B289" s="178"/>
      <c r="C289" s="178"/>
      <c r="D289" s="178"/>
      <c r="E289" s="178"/>
      <c r="F289" s="179"/>
      <c r="G289" s="32" t="s">
        <v>731</v>
      </c>
      <c r="H289" s="28" t="s">
        <v>701</v>
      </c>
      <c r="I289" s="29"/>
      <c r="J289" s="30">
        <f t="shared" si="5"/>
        <v>19000</v>
      </c>
      <c r="K289" s="30">
        <f t="shared" si="5"/>
        <v>19000</v>
      </c>
    </row>
    <row r="290" spans="1:11" ht="30.75">
      <c r="A290" s="4"/>
      <c r="B290" s="178"/>
      <c r="C290" s="178"/>
      <c r="D290" s="178"/>
      <c r="E290" s="178"/>
      <c r="F290" s="179"/>
      <c r="G290" s="32" t="s">
        <v>2</v>
      </c>
      <c r="H290" s="28"/>
      <c r="I290" s="29">
        <v>200</v>
      </c>
      <c r="J290" s="30">
        <v>19000</v>
      </c>
      <c r="K290" s="30">
        <v>19000</v>
      </c>
    </row>
    <row r="291" spans="1:11" ht="50.25" customHeight="1">
      <c r="A291" s="4"/>
      <c r="B291" s="178"/>
      <c r="C291" s="178"/>
      <c r="D291" s="178"/>
      <c r="E291" s="178"/>
      <c r="F291" s="179"/>
      <c r="G291" s="42" t="s">
        <v>704</v>
      </c>
      <c r="H291" s="39" t="s">
        <v>699</v>
      </c>
      <c r="I291" s="29"/>
      <c r="J291" s="30">
        <f aca="true" t="shared" si="6" ref="J291:K293">J292</f>
        <v>10000</v>
      </c>
      <c r="K291" s="30">
        <f t="shared" si="6"/>
        <v>10000</v>
      </c>
    </row>
    <row r="292" spans="1:11" ht="30.75">
      <c r="A292" s="4"/>
      <c r="B292" s="178"/>
      <c r="C292" s="178"/>
      <c r="D292" s="178"/>
      <c r="E292" s="178"/>
      <c r="F292" s="179"/>
      <c r="G292" s="43" t="s">
        <v>732</v>
      </c>
      <c r="H292" s="44" t="s">
        <v>700</v>
      </c>
      <c r="I292" s="29"/>
      <c r="J292" s="30">
        <f t="shared" si="6"/>
        <v>10000</v>
      </c>
      <c r="K292" s="30">
        <f t="shared" si="6"/>
        <v>10000</v>
      </c>
    </row>
    <row r="293" spans="1:11" ht="30.75">
      <c r="A293" s="4"/>
      <c r="B293" s="178"/>
      <c r="C293" s="178"/>
      <c r="D293" s="178"/>
      <c r="E293" s="178"/>
      <c r="F293" s="179"/>
      <c r="G293" s="32" t="s">
        <v>733</v>
      </c>
      <c r="H293" s="28" t="s">
        <v>702</v>
      </c>
      <c r="I293" s="29"/>
      <c r="J293" s="30">
        <f t="shared" si="6"/>
        <v>10000</v>
      </c>
      <c r="K293" s="30">
        <f t="shared" si="6"/>
        <v>10000</v>
      </c>
    </row>
    <row r="294" spans="1:11" ht="30.75">
      <c r="A294" s="4"/>
      <c r="B294" s="178"/>
      <c r="C294" s="178"/>
      <c r="D294" s="178"/>
      <c r="E294" s="178"/>
      <c r="F294" s="179"/>
      <c r="G294" s="32" t="s">
        <v>2</v>
      </c>
      <c r="H294" s="28"/>
      <c r="I294" s="29">
        <v>200</v>
      </c>
      <c r="J294" s="30">
        <v>10000</v>
      </c>
      <c r="K294" s="30">
        <v>10000</v>
      </c>
    </row>
    <row r="295" spans="1:11" ht="45">
      <c r="A295" s="4"/>
      <c r="B295" s="201" t="s">
        <v>47</v>
      </c>
      <c r="C295" s="201"/>
      <c r="D295" s="201"/>
      <c r="E295" s="201"/>
      <c r="F295" s="202"/>
      <c r="G295" s="42" t="s">
        <v>677</v>
      </c>
      <c r="H295" s="39" t="s">
        <v>375</v>
      </c>
      <c r="I295" s="61" t="s">
        <v>0</v>
      </c>
      <c r="J295" s="62">
        <f>J296+J327+J332</f>
        <v>50934802</v>
      </c>
      <c r="K295" s="62">
        <f>K296+K327+K332</f>
        <v>18211632</v>
      </c>
    </row>
    <row r="296" spans="1:11" ht="55.5" customHeight="1">
      <c r="A296" s="4"/>
      <c r="B296" s="106"/>
      <c r="C296" s="106"/>
      <c r="D296" s="106"/>
      <c r="E296" s="106"/>
      <c r="F296" s="107"/>
      <c r="G296" s="42" t="s">
        <v>734</v>
      </c>
      <c r="H296" s="39" t="s">
        <v>376</v>
      </c>
      <c r="I296" s="29" t="s">
        <v>0</v>
      </c>
      <c r="J296" s="30">
        <f>J299</f>
        <v>50934802</v>
      </c>
      <c r="K296" s="30">
        <f>K299</f>
        <v>18211632</v>
      </c>
    </row>
    <row r="297" spans="1:11" ht="30.75" hidden="1">
      <c r="A297" s="4"/>
      <c r="B297" s="106"/>
      <c r="C297" s="106"/>
      <c r="D297" s="106"/>
      <c r="E297" s="106"/>
      <c r="F297" s="107"/>
      <c r="G297" s="32" t="s">
        <v>307</v>
      </c>
      <c r="H297" s="35" t="s">
        <v>306</v>
      </c>
      <c r="I297" s="29"/>
      <c r="J297" s="77"/>
      <c r="K297" s="30">
        <f>K298</f>
        <v>0</v>
      </c>
    </row>
    <row r="298" spans="1:11" ht="28.5" customHeight="1" hidden="1">
      <c r="A298" s="4"/>
      <c r="B298" s="106"/>
      <c r="C298" s="106"/>
      <c r="D298" s="106"/>
      <c r="E298" s="106"/>
      <c r="F298" s="107"/>
      <c r="G298" s="32" t="s">
        <v>4</v>
      </c>
      <c r="H298" s="28"/>
      <c r="I298" s="29">
        <v>600</v>
      </c>
      <c r="J298" s="77"/>
      <c r="K298" s="30"/>
    </row>
    <row r="299" spans="1:11" ht="49.5" customHeight="1">
      <c r="A299" s="4"/>
      <c r="B299" s="106"/>
      <c r="C299" s="106"/>
      <c r="D299" s="106"/>
      <c r="E299" s="106"/>
      <c r="F299" s="107"/>
      <c r="G299" s="43" t="s">
        <v>383</v>
      </c>
      <c r="H299" s="44" t="s">
        <v>377</v>
      </c>
      <c r="I299" s="29"/>
      <c r="J299" s="30">
        <f>J300+J302+J304+J308+J310+J317+J340</f>
        <v>50934802</v>
      </c>
      <c r="K299" s="30">
        <f>K300+K302+K304+K308+K310+K317+K340</f>
        <v>18211632</v>
      </c>
    </row>
    <row r="300" spans="1:11" ht="46.5">
      <c r="A300" s="4"/>
      <c r="B300" s="195" t="s">
        <v>46</v>
      </c>
      <c r="C300" s="195"/>
      <c r="D300" s="195"/>
      <c r="E300" s="195"/>
      <c r="F300" s="196"/>
      <c r="G300" s="32" t="s">
        <v>89</v>
      </c>
      <c r="H300" s="28" t="s">
        <v>378</v>
      </c>
      <c r="I300" s="29" t="s">
        <v>0</v>
      </c>
      <c r="J300" s="30">
        <f>J301</f>
        <v>3712870</v>
      </c>
      <c r="K300" s="30">
        <f>K301</f>
        <v>924044</v>
      </c>
    </row>
    <row r="301" spans="1:11" ht="30.75" customHeight="1">
      <c r="A301" s="4"/>
      <c r="B301" s="195">
        <v>600</v>
      </c>
      <c r="C301" s="195"/>
      <c r="D301" s="195"/>
      <c r="E301" s="195"/>
      <c r="F301" s="196"/>
      <c r="G301" s="32" t="s">
        <v>4</v>
      </c>
      <c r="H301" s="35"/>
      <c r="I301" s="29">
        <v>600</v>
      </c>
      <c r="J301" s="30">
        <f>3614235+98635</f>
        <v>3712870</v>
      </c>
      <c r="K301" s="30">
        <v>924044</v>
      </c>
    </row>
    <row r="302" spans="1:11" ht="46.5">
      <c r="A302" s="4"/>
      <c r="B302" s="197">
        <v>800</v>
      </c>
      <c r="C302" s="197"/>
      <c r="D302" s="197"/>
      <c r="E302" s="197"/>
      <c r="F302" s="198"/>
      <c r="G302" s="32" t="s">
        <v>90</v>
      </c>
      <c r="H302" s="28" t="s">
        <v>379</v>
      </c>
      <c r="I302" s="29"/>
      <c r="J302" s="30">
        <f>J303</f>
        <v>2221100</v>
      </c>
      <c r="K302" s="30">
        <f>K303</f>
        <v>552778</v>
      </c>
    </row>
    <row r="303" spans="1:11" ht="36" customHeight="1">
      <c r="A303" s="4"/>
      <c r="B303" s="199" t="s">
        <v>44</v>
      </c>
      <c r="C303" s="199"/>
      <c r="D303" s="199"/>
      <c r="E303" s="199"/>
      <c r="F303" s="200"/>
      <c r="G303" s="32" t="s">
        <v>4</v>
      </c>
      <c r="H303" s="35"/>
      <c r="I303" s="29">
        <v>600</v>
      </c>
      <c r="J303" s="30">
        <v>2221100</v>
      </c>
      <c r="K303" s="30">
        <v>552778</v>
      </c>
    </row>
    <row r="304" spans="1:11" ht="30.75">
      <c r="A304" s="4"/>
      <c r="B304" s="197">
        <v>300</v>
      </c>
      <c r="C304" s="197"/>
      <c r="D304" s="197"/>
      <c r="E304" s="197"/>
      <c r="F304" s="198"/>
      <c r="G304" s="32" t="s">
        <v>45</v>
      </c>
      <c r="H304" s="28" t="s">
        <v>380</v>
      </c>
      <c r="I304" s="29"/>
      <c r="J304" s="30">
        <f>J305+J307</f>
        <v>20603900</v>
      </c>
      <c r="K304" s="30">
        <f>K305+K307</f>
        <v>5127816</v>
      </c>
    </row>
    <row r="305" spans="1:11" ht="32.25" customHeight="1">
      <c r="A305" s="4"/>
      <c r="B305" s="199" t="s">
        <v>43</v>
      </c>
      <c r="C305" s="199"/>
      <c r="D305" s="199"/>
      <c r="E305" s="199"/>
      <c r="F305" s="200"/>
      <c r="G305" s="32" t="s">
        <v>4</v>
      </c>
      <c r="H305" s="28"/>
      <c r="I305" s="29">
        <v>600</v>
      </c>
      <c r="J305" s="30">
        <v>20603900</v>
      </c>
      <c r="K305" s="30">
        <v>5127816</v>
      </c>
    </row>
    <row r="306" spans="1:11" ht="15" hidden="1">
      <c r="A306" s="4"/>
      <c r="B306" s="33"/>
      <c r="C306" s="33"/>
      <c r="D306" s="33"/>
      <c r="E306" s="33"/>
      <c r="F306" s="34"/>
      <c r="G306" s="32" t="s">
        <v>1</v>
      </c>
      <c r="H306" s="28"/>
      <c r="I306" s="29">
        <v>800</v>
      </c>
      <c r="J306" s="30"/>
      <c r="K306" s="30">
        <v>1193899</v>
      </c>
    </row>
    <row r="307" spans="1:11" ht="15" hidden="1">
      <c r="A307" s="4"/>
      <c r="B307" s="33"/>
      <c r="C307" s="33"/>
      <c r="D307" s="33"/>
      <c r="E307" s="33"/>
      <c r="F307" s="34"/>
      <c r="G307" s="32" t="s">
        <v>1</v>
      </c>
      <c r="H307" s="28"/>
      <c r="I307" s="29">
        <v>800</v>
      </c>
      <c r="J307" s="30"/>
      <c r="K307" s="30">
        <v>0</v>
      </c>
    </row>
    <row r="308" spans="1:11" ht="30.75">
      <c r="A308" s="4"/>
      <c r="B308" s="197">
        <v>800</v>
      </c>
      <c r="C308" s="197"/>
      <c r="D308" s="197"/>
      <c r="E308" s="197"/>
      <c r="F308" s="198"/>
      <c r="G308" s="32" t="s">
        <v>91</v>
      </c>
      <c r="H308" s="28" t="s">
        <v>521</v>
      </c>
      <c r="I308" s="29"/>
      <c r="J308" s="30">
        <f>J309</f>
        <v>9487731</v>
      </c>
      <c r="K308" s="30">
        <f>K309</f>
        <v>2361268</v>
      </c>
    </row>
    <row r="309" spans="1:11" ht="35.25" customHeight="1">
      <c r="A309" s="4"/>
      <c r="B309" s="199" t="s">
        <v>42</v>
      </c>
      <c r="C309" s="199"/>
      <c r="D309" s="199"/>
      <c r="E309" s="199"/>
      <c r="F309" s="200"/>
      <c r="G309" s="32" t="s">
        <v>4</v>
      </c>
      <c r="H309" s="35"/>
      <c r="I309" s="29">
        <v>600</v>
      </c>
      <c r="J309" s="30">
        <v>9487731</v>
      </c>
      <c r="K309" s="30">
        <v>2361268</v>
      </c>
    </row>
    <row r="310" spans="1:11" ht="15">
      <c r="A310" s="4"/>
      <c r="B310" s="195">
        <v>200</v>
      </c>
      <c r="C310" s="195"/>
      <c r="D310" s="195"/>
      <c r="E310" s="195"/>
      <c r="F310" s="196"/>
      <c r="G310" s="32" t="s">
        <v>92</v>
      </c>
      <c r="H310" s="28" t="s">
        <v>381</v>
      </c>
      <c r="I310" s="29"/>
      <c r="J310" s="30">
        <f>J311+J312+J313</f>
        <v>7540000</v>
      </c>
      <c r="K310" s="30">
        <f>K311+K312+K313</f>
        <v>1876525</v>
      </c>
    </row>
    <row r="311" spans="1:11" ht="80.25" customHeight="1">
      <c r="A311" s="4"/>
      <c r="B311" s="197">
        <v>300</v>
      </c>
      <c r="C311" s="197"/>
      <c r="D311" s="197"/>
      <c r="E311" s="197"/>
      <c r="F311" s="198"/>
      <c r="G311" s="32" t="s">
        <v>3</v>
      </c>
      <c r="H311" s="28" t="s">
        <v>0</v>
      </c>
      <c r="I311" s="29">
        <v>100</v>
      </c>
      <c r="J311" s="30">
        <v>6803100</v>
      </c>
      <c r="K311" s="30">
        <v>1693128</v>
      </c>
    </row>
    <row r="312" spans="1:11" ht="30" customHeight="1">
      <c r="A312" s="4"/>
      <c r="B312" s="199" t="s">
        <v>41</v>
      </c>
      <c r="C312" s="199"/>
      <c r="D312" s="199"/>
      <c r="E312" s="199"/>
      <c r="F312" s="200"/>
      <c r="G312" s="32" t="s">
        <v>2</v>
      </c>
      <c r="H312" s="28"/>
      <c r="I312" s="29">
        <v>200</v>
      </c>
      <c r="J312" s="30">
        <v>705900</v>
      </c>
      <c r="K312" s="30">
        <v>175682</v>
      </c>
    </row>
    <row r="313" spans="1:11" ht="14.25" customHeight="1">
      <c r="A313" s="4"/>
      <c r="B313" s="197">
        <v>300</v>
      </c>
      <c r="C313" s="197"/>
      <c r="D313" s="197"/>
      <c r="E313" s="197"/>
      <c r="F313" s="198"/>
      <c r="G313" s="32" t="s">
        <v>1</v>
      </c>
      <c r="H313" s="28" t="s">
        <v>0</v>
      </c>
      <c r="I313" s="29">
        <v>800</v>
      </c>
      <c r="J313" s="30">
        <v>31000</v>
      </c>
      <c r="K313" s="30">
        <v>7715</v>
      </c>
    </row>
    <row r="314" spans="1:11" ht="45.75" customHeight="1" hidden="1">
      <c r="A314" s="4"/>
      <c r="B314" s="33"/>
      <c r="C314" s="33"/>
      <c r="D314" s="33"/>
      <c r="E314" s="33"/>
      <c r="F314" s="34"/>
      <c r="G314" s="32"/>
      <c r="H314" s="35"/>
      <c r="I314" s="29"/>
      <c r="J314" s="77"/>
      <c r="K314" s="30"/>
    </row>
    <row r="315" spans="1:11" ht="35.25" customHeight="1" hidden="1">
      <c r="A315" s="4"/>
      <c r="B315" s="33"/>
      <c r="C315" s="33"/>
      <c r="D315" s="33"/>
      <c r="E315" s="33"/>
      <c r="F315" s="34"/>
      <c r="G315" s="32"/>
      <c r="H315" s="84"/>
      <c r="I315" s="29"/>
      <c r="J315" s="77"/>
      <c r="K315" s="30"/>
    </row>
    <row r="316" spans="1:11" ht="0" customHeight="1" hidden="1">
      <c r="A316" s="4"/>
      <c r="B316" s="33"/>
      <c r="C316" s="33"/>
      <c r="D316" s="33"/>
      <c r="E316" s="33"/>
      <c r="F316" s="34"/>
      <c r="G316" s="32"/>
      <c r="H316" s="28"/>
      <c r="I316" s="29"/>
      <c r="J316" s="77"/>
      <c r="K316" s="30"/>
    </row>
    <row r="317" spans="1:11" ht="46.5" hidden="1">
      <c r="A317" s="4"/>
      <c r="B317" s="33"/>
      <c r="C317" s="33"/>
      <c r="D317" s="33"/>
      <c r="E317" s="33"/>
      <c r="F317" s="34"/>
      <c r="G317" s="32" t="s">
        <v>140</v>
      </c>
      <c r="H317" s="28" t="s">
        <v>382</v>
      </c>
      <c r="I317" s="61"/>
      <c r="J317" s="30">
        <f>J318</f>
        <v>0</v>
      </c>
      <c r="K317" s="30">
        <f>K318</f>
        <v>0</v>
      </c>
    </row>
    <row r="318" spans="1:11" ht="30.75" hidden="1">
      <c r="A318" s="4"/>
      <c r="B318" s="33"/>
      <c r="C318" s="33"/>
      <c r="D318" s="33"/>
      <c r="E318" s="33"/>
      <c r="F318" s="34"/>
      <c r="G318" s="32" t="s">
        <v>4</v>
      </c>
      <c r="H318" s="35"/>
      <c r="I318" s="29">
        <v>600</v>
      </c>
      <c r="J318" s="30">
        <v>0</v>
      </c>
      <c r="K318" s="30">
        <v>0</v>
      </c>
    </row>
    <row r="319" spans="1:11" ht="30.75" hidden="1">
      <c r="A319" s="4"/>
      <c r="B319" s="33"/>
      <c r="C319" s="33"/>
      <c r="D319" s="33"/>
      <c r="E319" s="33"/>
      <c r="F319" s="34"/>
      <c r="G319" s="32" t="s">
        <v>251</v>
      </c>
      <c r="H319" s="35" t="s">
        <v>249</v>
      </c>
      <c r="I319" s="61"/>
      <c r="J319" s="62"/>
      <c r="K319" s="30">
        <f>K320</f>
        <v>0</v>
      </c>
    </row>
    <row r="320" spans="1:11" ht="33.75" customHeight="1" hidden="1">
      <c r="A320" s="4"/>
      <c r="B320" s="33"/>
      <c r="C320" s="33"/>
      <c r="D320" s="33"/>
      <c r="E320" s="33"/>
      <c r="F320" s="34"/>
      <c r="G320" s="108" t="s">
        <v>4</v>
      </c>
      <c r="H320" s="109"/>
      <c r="I320" s="109">
        <v>600</v>
      </c>
      <c r="J320" s="110"/>
      <c r="K320" s="111"/>
    </row>
    <row r="321" spans="1:11" ht="15" customHeight="1" hidden="1">
      <c r="A321" s="4"/>
      <c r="B321" s="33"/>
      <c r="C321" s="33"/>
      <c r="D321" s="33"/>
      <c r="E321" s="33"/>
      <c r="F321" s="34"/>
      <c r="G321" s="108" t="s">
        <v>253</v>
      </c>
      <c r="H321" s="85" t="s">
        <v>252</v>
      </c>
      <c r="I321" s="109"/>
      <c r="J321" s="110"/>
      <c r="K321" s="30">
        <f>K322</f>
        <v>0</v>
      </c>
    </row>
    <row r="322" spans="1:11" ht="33.75" customHeight="1" hidden="1">
      <c r="A322" s="4"/>
      <c r="B322" s="33"/>
      <c r="C322" s="33"/>
      <c r="D322" s="33"/>
      <c r="E322" s="33"/>
      <c r="F322" s="34"/>
      <c r="G322" s="108" t="s">
        <v>4</v>
      </c>
      <c r="H322" s="109"/>
      <c r="I322" s="109">
        <v>600</v>
      </c>
      <c r="J322" s="110"/>
      <c r="K322" s="111"/>
    </row>
    <row r="323" spans="1:11" ht="50.25" customHeight="1" hidden="1">
      <c r="A323" s="4"/>
      <c r="B323" s="199" t="s">
        <v>40</v>
      </c>
      <c r="C323" s="199"/>
      <c r="D323" s="199"/>
      <c r="E323" s="199"/>
      <c r="F323" s="200"/>
      <c r="G323" s="42" t="s">
        <v>304</v>
      </c>
      <c r="H323" s="35" t="s">
        <v>93</v>
      </c>
      <c r="I323" s="29"/>
      <c r="J323" s="30"/>
      <c r="K323" s="30">
        <f>K324</f>
        <v>0</v>
      </c>
    </row>
    <row r="324" spans="1:11" ht="46.5" hidden="1">
      <c r="A324" s="4"/>
      <c r="B324" s="197">
        <v>500</v>
      </c>
      <c r="C324" s="197"/>
      <c r="D324" s="197"/>
      <c r="E324" s="197"/>
      <c r="F324" s="198"/>
      <c r="G324" s="32" t="s">
        <v>305</v>
      </c>
      <c r="H324" s="35" t="s">
        <v>94</v>
      </c>
      <c r="I324" s="29"/>
      <c r="J324" s="30"/>
      <c r="K324" s="30">
        <f>K326+K325</f>
        <v>0</v>
      </c>
    </row>
    <row r="325" spans="1:11" ht="30.75" hidden="1">
      <c r="A325" s="4"/>
      <c r="B325" s="33"/>
      <c r="C325" s="33"/>
      <c r="D325" s="33"/>
      <c r="E325" s="33"/>
      <c r="F325" s="34"/>
      <c r="G325" s="32" t="s">
        <v>2</v>
      </c>
      <c r="H325" s="35"/>
      <c r="I325" s="29">
        <v>200</v>
      </c>
      <c r="J325" s="30"/>
      <c r="K325" s="30">
        <v>0</v>
      </c>
    </row>
    <row r="326" spans="1:11" ht="39" customHeight="1" hidden="1">
      <c r="A326" s="4"/>
      <c r="B326" s="33"/>
      <c r="C326" s="33"/>
      <c r="D326" s="33"/>
      <c r="E326" s="33"/>
      <c r="F326" s="34"/>
      <c r="G326" s="32" t="s">
        <v>4</v>
      </c>
      <c r="H326" s="35"/>
      <c r="I326" s="29">
        <v>600</v>
      </c>
      <c r="J326" s="30"/>
      <c r="K326" s="30">
        <v>0</v>
      </c>
    </row>
    <row r="327" spans="1:11" ht="60" hidden="1">
      <c r="A327" s="4"/>
      <c r="B327" s="199" t="s">
        <v>39</v>
      </c>
      <c r="C327" s="199"/>
      <c r="D327" s="199"/>
      <c r="E327" s="199"/>
      <c r="F327" s="200"/>
      <c r="G327" s="42" t="s">
        <v>530</v>
      </c>
      <c r="H327" s="39" t="s">
        <v>388</v>
      </c>
      <c r="I327" s="29" t="s">
        <v>0</v>
      </c>
      <c r="J327" s="30">
        <f>J328</f>
        <v>0</v>
      </c>
      <c r="K327" s="30">
        <f>K328</f>
        <v>0</v>
      </c>
    </row>
    <row r="328" spans="1:11" ht="54" customHeight="1" hidden="1">
      <c r="A328" s="4"/>
      <c r="B328" s="33"/>
      <c r="C328" s="33"/>
      <c r="D328" s="33"/>
      <c r="E328" s="33"/>
      <c r="F328" s="34"/>
      <c r="G328" s="43" t="s">
        <v>391</v>
      </c>
      <c r="H328" s="44" t="s">
        <v>389</v>
      </c>
      <c r="I328" s="29"/>
      <c r="J328" s="30">
        <f>J329</f>
        <v>0</v>
      </c>
      <c r="K328" s="30">
        <f>K329</f>
        <v>0</v>
      </c>
    </row>
    <row r="329" spans="1:11" ht="65.25" customHeight="1" hidden="1">
      <c r="A329" s="4"/>
      <c r="B329" s="33"/>
      <c r="C329" s="33"/>
      <c r="D329" s="33"/>
      <c r="E329" s="33"/>
      <c r="F329" s="34"/>
      <c r="G329" s="32" t="s">
        <v>531</v>
      </c>
      <c r="H329" s="44" t="s">
        <v>390</v>
      </c>
      <c r="I329" s="29"/>
      <c r="J329" s="30">
        <f>J331+J330</f>
        <v>0</v>
      </c>
      <c r="K329" s="30">
        <f>K331+K330</f>
        <v>0</v>
      </c>
    </row>
    <row r="330" spans="1:11" ht="34.5" customHeight="1" hidden="1">
      <c r="A330" s="4"/>
      <c r="B330" s="33"/>
      <c r="C330" s="33"/>
      <c r="D330" s="33"/>
      <c r="E330" s="33"/>
      <c r="F330" s="34"/>
      <c r="G330" s="32" t="s">
        <v>2</v>
      </c>
      <c r="H330" s="35"/>
      <c r="I330" s="29">
        <v>200</v>
      </c>
      <c r="J330" s="30"/>
      <c r="K330" s="30">
        <v>0</v>
      </c>
    </row>
    <row r="331" spans="1:11" ht="34.5" customHeight="1" hidden="1">
      <c r="A331" s="4"/>
      <c r="B331" s="197">
        <v>600</v>
      </c>
      <c r="C331" s="197"/>
      <c r="D331" s="197"/>
      <c r="E331" s="197"/>
      <c r="F331" s="198"/>
      <c r="G331" s="32" t="s">
        <v>4</v>
      </c>
      <c r="H331" s="35" t="s">
        <v>0</v>
      </c>
      <c r="I331" s="29">
        <v>600</v>
      </c>
      <c r="J331" s="30"/>
      <c r="K331" s="30">
        <v>0</v>
      </c>
    </row>
    <row r="332" spans="1:11" ht="21" customHeight="1" hidden="1">
      <c r="A332" s="4"/>
      <c r="B332" s="199" t="s">
        <v>38</v>
      </c>
      <c r="C332" s="199"/>
      <c r="D332" s="199"/>
      <c r="E332" s="199"/>
      <c r="F332" s="200"/>
      <c r="G332" s="42" t="s">
        <v>532</v>
      </c>
      <c r="H332" s="39" t="s">
        <v>392</v>
      </c>
      <c r="I332" s="61" t="s">
        <v>0</v>
      </c>
      <c r="J332" s="62">
        <f>J333</f>
        <v>0</v>
      </c>
      <c r="K332" s="30">
        <f>K333</f>
        <v>0</v>
      </c>
    </row>
    <row r="333" spans="1:11" ht="46.5" customHeight="1" hidden="1">
      <c r="A333" s="4"/>
      <c r="B333" s="33"/>
      <c r="C333" s="33"/>
      <c r="D333" s="33"/>
      <c r="E333" s="33"/>
      <c r="F333" s="34"/>
      <c r="G333" s="43" t="s">
        <v>394</v>
      </c>
      <c r="H333" s="44" t="s">
        <v>393</v>
      </c>
      <c r="I333" s="61"/>
      <c r="J333" s="30">
        <f>J334</f>
        <v>0</v>
      </c>
      <c r="K333" s="30">
        <f>K334</f>
        <v>0</v>
      </c>
    </row>
    <row r="334" spans="1:11" ht="30.75" hidden="1">
      <c r="A334" s="4"/>
      <c r="B334" s="197">
        <v>800</v>
      </c>
      <c r="C334" s="197"/>
      <c r="D334" s="197"/>
      <c r="E334" s="197"/>
      <c r="F334" s="198"/>
      <c r="G334" s="32" t="s">
        <v>533</v>
      </c>
      <c r="H334" s="44" t="s">
        <v>395</v>
      </c>
      <c r="I334" s="29"/>
      <c r="J334" s="30">
        <f>J335+J336+J337</f>
        <v>0</v>
      </c>
      <c r="K334" s="30">
        <f>K335+K336+K337</f>
        <v>0</v>
      </c>
    </row>
    <row r="335" spans="1:11" ht="30.75" hidden="1">
      <c r="A335" s="4"/>
      <c r="B335" s="33"/>
      <c r="C335" s="33"/>
      <c r="D335" s="33"/>
      <c r="E335" s="33"/>
      <c r="F335" s="34"/>
      <c r="G335" s="32" t="s">
        <v>2</v>
      </c>
      <c r="H335" s="35"/>
      <c r="I335" s="29">
        <v>200</v>
      </c>
      <c r="J335" s="30"/>
      <c r="K335" s="30">
        <v>0</v>
      </c>
    </row>
    <row r="336" spans="1:11" ht="0" customHeight="1" hidden="1">
      <c r="A336" s="4"/>
      <c r="B336" s="33"/>
      <c r="C336" s="33"/>
      <c r="D336" s="33"/>
      <c r="E336" s="33"/>
      <c r="F336" s="34"/>
      <c r="G336" s="32"/>
      <c r="H336" s="35"/>
      <c r="I336" s="29"/>
      <c r="J336" s="30"/>
      <c r="K336" s="30"/>
    </row>
    <row r="337" spans="1:11" ht="35.25" customHeight="1" hidden="1">
      <c r="A337" s="4"/>
      <c r="B337" s="33"/>
      <c r="C337" s="33"/>
      <c r="D337" s="33"/>
      <c r="E337" s="33"/>
      <c r="F337" s="34"/>
      <c r="G337" s="32" t="s">
        <v>4</v>
      </c>
      <c r="H337" s="35"/>
      <c r="I337" s="29">
        <v>600</v>
      </c>
      <c r="J337" s="30"/>
      <c r="K337" s="30">
        <v>0</v>
      </c>
    </row>
    <row r="338" spans="1:11" ht="30.75" hidden="1">
      <c r="A338" s="4"/>
      <c r="B338" s="208" t="s">
        <v>37</v>
      </c>
      <c r="C338" s="213"/>
      <c r="D338" s="213"/>
      <c r="E338" s="213"/>
      <c r="F338" s="214"/>
      <c r="G338" s="32" t="s">
        <v>113</v>
      </c>
      <c r="H338" s="35" t="s">
        <v>95</v>
      </c>
      <c r="I338" s="29" t="s">
        <v>0</v>
      </c>
      <c r="J338" s="77"/>
      <c r="K338" s="68"/>
    </row>
    <row r="339" spans="1:11" ht="0" customHeight="1" hidden="1">
      <c r="A339" s="4"/>
      <c r="B339" s="71"/>
      <c r="C339" s="71"/>
      <c r="D339" s="71"/>
      <c r="E339" s="71"/>
      <c r="F339" s="72"/>
      <c r="G339" s="32" t="s">
        <v>4</v>
      </c>
      <c r="H339" s="35"/>
      <c r="I339" s="29">
        <v>600</v>
      </c>
      <c r="J339" s="77"/>
      <c r="K339" s="68"/>
    </row>
    <row r="340" spans="1:11" ht="39.75" customHeight="1">
      <c r="A340" s="4"/>
      <c r="B340" s="143"/>
      <c r="C340" s="143"/>
      <c r="D340" s="143"/>
      <c r="E340" s="143"/>
      <c r="F340" s="144"/>
      <c r="G340" s="32" t="s">
        <v>595</v>
      </c>
      <c r="H340" s="148" t="s">
        <v>594</v>
      </c>
      <c r="I340" s="29"/>
      <c r="J340" s="30">
        <f>J341</f>
        <v>7369201</v>
      </c>
      <c r="K340" s="30">
        <f>K341</f>
        <v>7369201</v>
      </c>
    </row>
    <row r="341" spans="1:11" ht="34.5" customHeight="1">
      <c r="A341" s="4"/>
      <c r="B341" s="143"/>
      <c r="C341" s="143"/>
      <c r="D341" s="143"/>
      <c r="E341" s="143"/>
      <c r="F341" s="144"/>
      <c r="G341" s="32" t="s">
        <v>4</v>
      </c>
      <c r="H341" s="35"/>
      <c r="I341" s="29">
        <v>600</v>
      </c>
      <c r="J341" s="30">
        <v>7369201</v>
      </c>
      <c r="K341" s="30">
        <v>7369201</v>
      </c>
    </row>
    <row r="342" spans="1:11" ht="34.5" customHeight="1" hidden="1">
      <c r="A342" s="4"/>
      <c r="B342" s="143"/>
      <c r="C342" s="143"/>
      <c r="D342" s="143"/>
      <c r="E342" s="143"/>
      <c r="F342" s="144"/>
      <c r="G342" s="42" t="s">
        <v>600</v>
      </c>
      <c r="H342" s="39" t="s">
        <v>596</v>
      </c>
      <c r="I342" s="29"/>
      <c r="J342" s="62">
        <f>J343</f>
        <v>0</v>
      </c>
      <c r="K342" s="62">
        <f>K343</f>
        <v>0</v>
      </c>
    </row>
    <row r="343" spans="1:11" ht="34.5" customHeight="1" hidden="1">
      <c r="A343" s="4"/>
      <c r="B343" s="143"/>
      <c r="C343" s="143"/>
      <c r="D343" s="143"/>
      <c r="E343" s="143"/>
      <c r="F343" s="144"/>
      <c r="G343" s="32" t="s">
        <v>601</v>
      </c>
      <c r="H343" s="28" t="s">
        <v>597</v>
      </c>
      <c r="I343" s="29"/>
      <c r="J343" s="30">
        <f>J344</f>
        <v>0</v>
      </c>
      <c r="K343" s="30">
        <f>K344</f>
        <v>0</v>
      </c>
    </row>
    <row r="344" spans="1:11" ht="49.5" customHeight="1" hidden="1">
      <c r="A344" s="4"/>
      <c r="B344" s="143"/>
      <c r="C344" s="143"/>
      <c r="D344" s="143"/>
      <c r="E344" s="143"/>
      <c r="F344" s="144"/>
      <c r="G344" s="43" t="s">
        <v>394</v>
      </c>
      <c r="H344" s="44" t="s">
        <v>598</v>
      </c>
      <c r="I344" s="29"/>
      <c r="J344" s="30">
        <f>J345</f>
        <v>0</v>
      </c>
      <c r="K344" s="30"/>
    </row>
    <row r="345" spans="1:11" ht="34.5" customHeight="1" hidden="1">
      <c r="A345" s="4"/>
      <c r="B345" s="143"/>
      <c r="C345" s="143"/>
      <c r="D345" s="143"/>
      <c r="E345" s="143"/>
      <c r="F345" s="144"/>
      <c r="G345" s="32" t="s">
        <v>620</v>
      </c>
      <c r="H345" s="28" t="s">
        <v>599</v>
      </c>
      <c r="I345" s="29"/>
      <c r="J345" s="163">
        <f>J346+J347</f>
        <v>0</v>
      </c>
      <c r="K345" s="30">
        <f>K346+K347</f>
        <v>0</v>
      </c>
    </row>
    <row r="346" spans="1:11" ht="34.5" customHeight="1" hidden="1">
      <c r="A346" s="4"/>
      <c r="B346" s="143"/>
      <c r="C346" s="143"/>
      <c r="D346" s="143"/>
      <c r="E346" s="143"/>
      <c r="F346" s="144"/>
      <c r="G346" s="32" t="s">
        <v>2</v>
      </c>
      <c r="H346" s="35"/>
      <c r="I346" s="29">
        <v>200</v>
      </c>
      <c r="J346" s="30"/>
      <c r="K346" s="30"/>
    </row>
    <row r="347" spans="1:11" ht="34.5" customHeight="1" hidden="1">
      <c r="A347" s="4"/>
      <c r="B347" s="143"/>
      <c r="C347" s="143"/>
      <c r="D347" s="143"/>
      <c r="E347" s="143"/>
      <c r="F347" s="144"/>
      <c r="G347" s="32" t="s">
        <v>4</v>
      </c>
      <c r="H347" s="35"/>
      <c r="I347" s="29">
        <v>600</v>
      </c>
      <c r="J347" s="30"/>
      <c r="K347" s="30"/>
    </row>
    <row r="348" spans="1:11" ht="45">
      <c r="A348" s="4"/>
      <c r="B348" s="201" t="s">
        <v>36</v>
      </c>
      <c r="C348" s="201"/>
      <c r="D348" s="201"/>
      <c r="E348" s="201"/>
      <c r="F348" s="202"/>
      <c r="G348" s="42" t="s">
        <v>678</v>
      </c>
      <c r="H348" s="39" t="s">
        <v>396</v>
      </c>
      <c r="I348" s="61" t="s">
        <v>0</v>
      </c>
      <c r="J348" s="62">
        <f>J359+J355</f>
        <v>11628423</v>
      </c>
      <c r="K348" s="62">
        <f>K359+K355</f>
        <v>2864035</v>
      </c>
    </row>
    <row r="349" spans="1:11" ht="34.5" customHeight="1" hidden="1">
      <c r="A349" s="4"/>
      <c r="B349" s="65"/>
      <c r="C349" s="65"/>
      <c r="D349" s="65"/>
      <c r="E349" s="65"/>
      <c r="F349" s="66"/>
      <c r="G349" s="32" t="s">
        <v>4</v>
      </c>
      <c r="H349" s="35"/>
      <c r="I349" s="29">
        <v>600</v>
      </c>
      <c r="J349" s="30"/>
      <c r="K349" s="30"/>
    </row>
    <row r="350" spans="1:11" ht="46.5" hidden="1">
      <c r="A350" s="4"/>
      <c r="B350" s="195" t="s">
        <v>35</v>
      </c>
      <c r="C350" s="195"/>
      <c r="D350" s="195"/>
      <c r="E350" s="195"/>
      <c r="F350" s="196"/>
      <c r="G350" s="32" t="s">
        <v>18</v>
      </c>
      <c r="H350" s="35"/>
      <c r="I350" s="29">
        <v>400</v>
      </c>
      <c r="J350" s="30"/>
      <c r="K350" s="30">
        <v>0</v>
      </c>
    </row>
    <row r="351" spans="1:11" ht="45" customHeight="1" hidden="1">
      <c r="A351" s="4"/>
      <c r="B351" s="195" t="s">
        <v>34</v>
      </c>
      <c r="C351" s="195"/>
      <c r="D351" s="195"/>
      <c r="E351" s="195"/>
      <c r="F351" s="196"/>
      <c r="G351" s="32" t="s">
        <v>136</v>
      </c>
      <c r="H351" s="35" t="s">
        <v>242</v>
      </c>
      <c r="I351" s="29" t="s">
        <v>0</v>
      </c>
      <c r="J351" s="30"/>
      <c r="K351" s="30">
        <f>K352</f>
        <v>18002800</v>
      </c>
    </row>
    <row r="352" spans="1:11" ht="46.5" hidden="1">
      <c r="A352" s="4"/>
      <c r="B352" s="197">
        <v>500</v>
      </c>
      <c r="C352" s="197"/>
      <c r="D352" s="197"/>
      <c r="E352" s="197"/>
      <c r="F352" s="198"/>
      <c r="G352" s="32" t="s">
        <v>18</v>
      </c>
      <c r="H352" s="28" t="s">
        <v>0</v>
      </c>
      <c r="I352" s="29">
        <v>400</v>
      </c>
      <c r="J352" s="30"/>
      <c r="K352" s="30">
        <v>18002800</v>
      </c>
    </row>
    <row r="353" spans="1:11" ht="46.5" hidden="1">
      <c r="A353" s="4"/>
      <c r="B353" s="33"/>
      <c r="C353" s="33"/>
      <c r="D353" s="33"/>
      <c r="E353" s="33"/>
      <c r="F353" s="34"/>
      <c r="G353" s="32" t="s">
        <v>255</v>
      </c>
      <c r="H353" s="35" t="s">
        <v>254</v>
      </c>
      <c r="I353" s="29"/>
      <c r="J353" s="30"/>
      <c r="K353" s="30">
        <f>K354</f>
        <v>0</v>
      </c>
    </row>
    <row r="354" spans="1:11" ht="36.75" customHeight="1" hidden="1">
      <c r="A354" s="4"/>
      <c r="B354" s="33"/>
      <c r="C354" s="33"/>
      <c r="D354" s="33"/>
      <c r="E354" s="33"/>
      <c r="F354" s="34"/>
      <c r="G354" s="32" t="s">
        <v>18</v>
      </c>
      <c r="H354" s="28"/>
      <c r="I354" s="29">
        <v>400</v>
      </c>
      <c r="J354" s="30"/>
      <c r="K354" s="30">
        <v>0</v>
      </c>
    </row>
    <row r="355" spans="1:11" ht="48" customHeight="1" hidden="1">
      <c r="A355" s="4"/>
      <c r="B355" s="33"/>
      <c r="C355" s="33"/>
      <c r="D355" s="33"/>
      <c r="E355" s="33"/>
      <c r="F355" s="34"/>
      <c r="G355" s="42" t="s">
        <v>574</v>
      </c>
      <c r="H355" s="39" t="str">
        <f>'[1]Приложение №4 Табл.№1'!H300</f>
        <v>13.1.00.00000</v>
      </c>
      <c r="I355" s="61">
        <f>'[1]Приложение №4 Табл.№1'!I300</f>
      </c>
      <c r="J355" s="62">
        <f>J356</f>
        <v>0</v>
      </c>
      <c r="K355" s="62">
        <v>0</v>
      </c>
    </row>
    <row r="356" spans="1:11" ht="49.5" customHeight="1" hidden="1">
      <c r="A356" s="4"/>
      <c r="B356" s="33"/>
      <c r="C356" s="33"/>
      <c r="D356" s="33"/>
      <c r="E356" s="33"/>
      <c r="F356" s="34"/>
      <c r="G356" s="43" t="str">
        <f>'[1]Приложение №4 Табл.№1'!G301</f>
        <v>Развитие спортивной инфраструктуры, популяризации физической культуры и массового спорта в Первомайском муниципальном районе</v>
      </c>
      <c r="H356" s="44" t="str">
        <f>'[1]Приложение №4 Табл.№1'!H301</f>
        <v>13.1.01.00000</v>
      </c>
      <c r="I356" s="64"/>
      <c r="J356" s="68">
        <f>J357</f>
        <v>0</v>
      </c>
      <c r="K356" s="68">
        <v>0</v>
      </c>
    </row>
    <row r="357" spans="1:11" ht="69" customHeight="1" hidden="1">
      <c r="A357" s="4"/>
      <c r="B357" s="33"/>
      <c r="C357" s="33"/>
      <c r="D357" s="33"/>
      <c r="E357" s="33"/>
      <c r="F357" s="34"/>
      <c r="G357" s="32" t="s">
        <v>575</v>
      </c>
      <c r="H357" s="28" t="str">
        <f>'[1]Приложение №4 Табл.№1'!H302</f>
        <v>13.1.01.61450</v>
      </c>
      <c r="I357" s="29"/>
      <c r="J357" s="30">
        <f>J358</f>
        <v>0</v>
      </c>
      <c r="K357" s="30">
        <v>0</v>
      </c>
    </row>
    <row r="358" spans="1:11" ht="36.75" customHeight="1" hidden="1">
      <c r="A358" s="4"/>
      <c r="B358" s="33"/>
      <c r="C358" s="33"/>
      <c r="D358" s="33"/>
      <c r="E358" s="33"/>
      <c r="F358" s="34"/>
      <c r="G358" s="32" t="str">
        <f>'[1]Приложение №4 Табл.№1'!G303</f>
        <v>Предоставление субсидий бюджетным, автономным учреждениям и иным некоммерческим организациям</v>
      </c>
      <c r="H358" s="28"/>
      <c r="I358" s="29">
        <f>'[1]Приложение №4 Табл.№1'!I303</f>
        <v>600</v>
      </c>
      <c r="J358" s="30"/>
      <c r="K358" s="30">
        <v>0</v>
      </c>
    </row>
    <row r="359" spans="1:11" ht="64.5" customHeight="1">
      <c r="A359" s="4"/>
      <c r="B359" s="33"/>
      <c r="C359" s="33"/>
      <c r="D359" s="33"/>
      <c r="E359" s="33"/>
      <c r="F359" s="34"/>
      <c r="G359" s="42" t="s">
        <v>679</v>
      </c>
      <c r="H359" s="39" t="s">
        <v>397</v>
      </c>
      <c r="I359" s="29"/>
      <c r="J359" s="62">
        <f aca="true" t="shared" si="7" ref="J359:K361">J360</f>
        <v>11628423</v>
      </c>
      <c r="K359" s="62">
        <f t="shared" si="7"/>
        <v>2864035</v>
      </c>
    </row>
    <row r="360" spans="1:11" ht="59.25" customHeight="1">
      <c r="A360" s="4"/>
      <c r="B360" s="33"/>
      <c r="C360" s="33"/>
      <c r="D360" s="33"/>
      <c r="E360" s="33"/>
      <c r="F360" s="34"/>
      <c r="G360" s="43" t="s">
        <v>514</v>
      </c>
      <c r="H360" s="44" t="s">
        <v>398</v>
      </c>
      <c r="I360" s="29"/>
      <c r="J360" s="30">
        <f t="shared" si="7"/>
        <v>11628423</v>
      </c>
      <c r="K360" s="30">
        <f t="shared" si="7"/>
        <v>2864035</v>
      </c>
    </row>
    <row r="361" spans="1:11" ht="83.25" customHeight="1">
      <c r="A361" s="4"/>
      <c r="B361" s="33"/>
      <c r="C361" s="33"/>
      <c r="D361" s="33"/>
      <c r="E361" s="33"/>
      <c r="F361" s="34"/>
      <c r="G361" s="32" t="s">
        <v>680</v>
      </c>
      <c r="H361" s="28" t="s">
        <v>399</v>
      </c>
      <c r="I361" s="29"/>
      <c r="J361" s="30">
        <f t="shared" si="7"/>
        <v>11628423</v>
      </c>
      <c r="K361" s="30">
        <f t="shared" si="7"/>
        <v>2864035</v>
      </c>
    </row>
    <row r="362" spans="1:11" ht="34.5" customHeight="1">
      <c r="A362" s="4"/>
      <c r="B362" s="33"/>
      <c r="C362" s="33"/>
      <c r="D362" s="33"/>
      <c r="E362" s="33"/>
      <c r="F362" s="34"/>
      <c r="G362" s="32" t="s">
        <v>4</v>
      </c>
      <c r="H362" s="35"/>
      <c r="I362" s="29">
        <v>600</v>
      </c>
      <c r="J362" s="30">
        <v>11628423</v>
      </c>
      <c r="K362" s="30">
        <v>2864035</v>
      </c>
    </row>
    <row r="363" spans="1:11" ht="93" hidden="1">
      <c r="A363" s="4"/>
      <c r="B363" s="71"/>
      <c r="C363" s="71"/>
      <c r="D363" s="71"/>
      <c r="E363" s="71"/>
      <c r="F363" s="72"/>
      <c r="G363" s="32" t="s">
        <v>280</v>
      </c>
      <c r="H363" s="35" t="s">
        <v>281</v>
      </c>
      <c r="I363" s="29"/>
      <c r="J363" s="77"/>
      <c r="K363" s="30">
        <v>3958000</v>
      </c>
    </row>
    <row r="364" spans="1:11" ht="46.5" hidden="1">
      <c r="A364" s="4"/>
      <c r="B364" s="71"/>
      <c r="C364" s="71"/>
      <c r="D364" s="71"/>
      <c r="E364" s="71"/>
      <c r="F364" s="72"/>
      <c r="G364" s="32" t="s">
        <v>18</v>
      </c>
      <c r="H364" s="28"/>
      <c r="I364" s="29">
        <v>400</v>
      </c>
      <c r="J364" s="77"/>
      <c r="K364" s="30">
        <v>3958000</v>
      </c>
    </row>
    <row r="365" spans="1:11" ht="30" customHeight="1" hidden="1">
      <c r="A365" s="4"/>
      <c r="B365" s="71"/>
      <c r="C365" s="71"/>
      <c r="D365" s="71"/>
      <c r="E365" s="71"/>
      <c r="F365" s="72"/>
      <c r="G365" s="32" t="s">
        <v>277</v>
      </c>
      <c r="H365" s="28" t="s">
        <v>143</v>
      </c>
      <c r="I365" s="29"/>
      <c r="J365" s="77"/>
      <c r="K365" s="30">
        <f>K366+K368</f>
        <v>2985000</v>
      </c>
    </row>
    <row r="366" spans="1:11" ht="30.75" hidden="1">
      <c r="A366" s="4"/>
      <c r="B366" s="71"/>
      <c r="C366" s="71"/>
      <c r="D366" s="71"/>
      <c r="E366" s="71"/>
      <c r="F366" s="72"/>
      <c r="G366" s="32" t="s">
        <v>278</v>
      </c>
      <c r="H366" s="35" t="s">
        <v>144</v>
      </c>
      <c r="I366" s="29"/>
      <c r="J366" s="77"/>
      <c r="K366" s="30">
        <f>K367</f>
        <v>575000</v>
      </c>
    </row>
    <row r="367" spans="1:11" ht="46.5" hidden="1">
      <c r="A367" s="4"/>
      <c r="B367" s="71"/>
      <c r="C367" s="71"/>
      <c r="D367" s="71"/>
      <c r="E367" s="71"/>
      <c r="F367" s="72"/>
      <c r="G367" s="32" t="s">
        <v>18</v>
      </c>
      <c r="H367" s="84"/>
      <c r="I367" s="29">
        <v>400</v>
      </c>
      <c r="J367" s="77"/>
      <c r="K367" s="30">
        <v>575000</v>
      </c>
    </row>
    <row r="368" spans="1:11" ht="32.25" customHeight="1" hidden="1">
      <c r="A368" s="4"/>
      <c r="B368" s="71"/>
      <c r="C368" s="71"/>
      <c r="D368" s="71"/>
      <c r="E368" s="71"/>
      <c r="F368" s="72"/>
      <c r="G368" s="32" t="s">
        <v>145</v>
      </c>
      <c r="H368" s="35" t="s">
        <v>243</v>
      </c>
      <c r="I368" s="29"/>
      <c r="J368" s="77"/>
      <c r="K368" s="30">
        <f>K369</f>
        <v>2410000</v>
      </c>
    </row>
    <row r="369" spans="1:11" ht="46.5" hidden="1">
      <c r="A369" s="4"/>
      <c r="B369" s="71"/>
      <c r="C369" s="71"/>
      <c r="D369" s="71"/>
      <c r="E369" s="71"/>
      <c r="F369" s="72"/>
      <c r="G369" s="32" t="s">
        <v>18</v>
      </c>
      <c r="H369" s="28"/>
      <c r="I369" s="29">
        <v>400</v>
      </c>
      <c r="J369" s="77"/>
      <c r="K369" s="30">
        <v>2410000</v>
      </c>
    </row>
    <row r="370" spans="1:11" ht="15" hidden="1">
      <c r="A370" s="4"/>
      <c r="B370" s="71"/>
      <c r="C370" s="71"/>
      <c r="D370" s="71"/>
      <c r="E370" s="71"/>
      <c r="F370" s="72"/>
      <c r="G370" s="32"/>
      <c r="H370" s="28"/>
      <c r="I370" s="29"/>
      <c r="J370" s="77"/>
      <c r="K370" s="30"/>
    </row>
    <row r="371" spans="1:11" ht="15" hidden="1">
      <c r="A371" s="4"/>
      <c r="B371" s="71"/>
      <c r="C371" s="71"/>
      <c r="D371" s="71"/>
      <c r="E371" s="71"/>
      <c r="F371" s="72"/>
      <c r="G371" s="32"/>
      <c r="H371" s="35"/>
      <c r="I371" s="29"/>
      <c r="J371" s="77"/>
      <c r="K371" s="30"/>
    </row>
    <row r="372" spans="1:11" ht="15" hidden="1">
      <c r="A372" s="4"/>
      <c r="B372" s="71"/>
      <c r="C372" s="71"/>
      <c r="D372" s="71"/>
      <c r="E372" s="71"/>
      <c r="F372" s="72"/>
      <c r="G372" s="32"/>
      <c r="H372" s="28"/>
      <c r="I372" s="29"/>
      <c r="J372" s="77"/>
      <c r="K372" s="30"/>
    </row>
    <row r="373" spans="1:11" ht="63.75" customHeight="1" hidden="1">
      <c r="A373" s="4"/>
      <c r="B373" s="71"/>
      <c r="C373" s="71"/>
      <c r="D373" s="71"/>
      <c r="E373" s="71"/>
      <c r="F373" s="72"/>
      <c r="G373" s="42" t="s">
        <v>534</v>
      </c>
      <c r="H373" s="39" t="s">
        <v>535</v>
      </c>
      <c r="I373" s="61" t="s">
        <v>0</v>
      </c>
      <c r="J373" s="62">
        <f>J374</f>
        <v>0</v>
      </c>
      <c r="K373" s="62">
        <f>K374</f>
        <v>0</v>
      </c>
    </row>
    <row r="374" spans="1:11" ht="66" customHeight="1" hidden="1">
      <c r="A374" s="4"/>
      <c r="B374" s="71"/>
      <c r="C374" s="71"/>
      <c r="D374" s="71"/>
      <c r="E374" s="71"/>
      <c r="F374" s="72"/>
      <c r="G374" s="32" t="s">
        <v>536</v>
      </c>
      <c r="H374" s="28" t="s">
        <v>537</v>
      </c>
      <c r="I374" s="29" t="s">
        <v>0</v>
      </c>
      <c r="J374" s="30">
        <f>SUM(J375+J380)</f>
        <v>0</v>
      </c>
      <c r="K374" s="30">
        <f>SUM(K375+K380)</f>
        <v>0</v>
      </c>
    </row>
    <row r="375" spans="1:11" ht="46.5" hidden="1">
      <c r="A375" s="4"/>
      <c r="B375" s="71"/>
      <c r="C375" s="71"/>
      <c r="D375" s="71"/>
      <c r="E375" s="71"/>
      <c r="F375" s="72"/>
      <c r="G375" s="43" t="s">
        <v>538</v>
      </c>
      <c r="H375" s="44" t="s">
        <v>539</v>
      </c>
      <c r="I375" s="29"/>
      <c r="J375" s="30">
        <f>J376+J387</f>
        <v>0</v>
      </c>
      <c r="K375" s="30">
        <f>K376+K378</f>
        <v>0</v>
      </c>
    </row>
    <row r="376" spans="1:11" ht="61.5" hidden="1">
      <c r="A376" s="4"/>
      <c r="B376" s="71"/>
      <c r="C376" s="71"/>
      <c r="D376" s="71"/>
      <c r="E376" s="71"/>
      <c r="F376" s="72"/>
      <c r="G376" s="32" t="s">
        <v>540</v>
      </c>
      <c r="H376" s="28" t="s">
        <v>541</v>
      </c>
      <c r="I376" s="29"/>
      <c r="J376" s="30">
        <f>J377</f>
        <v>0</v>
      </c>
      <c r="K376" s="30">
        <f>K377</f>
        <v>0</v>
      </c>
    </row>
    <row r="377" spans="1:11" ht="36.75" customHeight="1" hidden="1">
      <c r="A377" s="4"/>
      <c r="B377" s="71"/>
      <c r="C377" s="71"/>
      <c r="D377" s="71"/>
      <c r="E377" s="71"/>
      <c r="F377" s="72"/>
      <c r="G377" s="32" t="s">
        <v>18</v>
      </c>
      <c r="H377" s="28"/>
      <c r="I377" s="29">
        <v>400</v>
      </c>
      <c r="J377" s="30">
        <v>0</v>
      </c>
      <c r="K377" s="30"/>
    </row>
    <row r="378" spans="1:11" ht="30.75" hidden="1">
      <c r="A378" s="4"/>
      <c r="B378" s="71"/>
      <c r="C378" s="71"/>
      <c r="D378" s="71"/>
      <c r="E378" s="71"/>
      <c r="F378" s="72"/>
      <c r="G378" s="32" t="s">
        <v>542</v>
      </c>
      <c r="H378" s="28" t="s">
        <v>543</v>
      </c>
      <c r="I378" s="29"/>
      <c r="J378" s="30">
        <f>SUM(J379)</f>
        <v>0</v>
      </c>
      <c r="K378" s="30">
        <f>SUM(K379)</f>
        <v>0</v>
      </c>
    </row>
    <row r="379" spans="1:11" ht="46.5" hidden="1">
      <c r="A379" s="4"/>
      <c r="B379" s="71"/>
      <c r="C379" s="71"/>
      <c r="D379" s="71"/>
      <c r="E379" s="71"/>
      <c r="F379" s="72"/>
      <c r="G379" s="32" t="s">
        <v>18</v>
      </c>
      <c r="H379" s="28"/>
      <c r="I379" s="29">
        <v>400</v>
      </c>
      <c r="J379" s="30">
        <v>0</v>
      </c>
      <c r="K379" s="30"/>
    </row>
    <row r="380" spans="1:240" s="55" customFormat="1" ht="42" customHeight="1" hidden="1">
      <c r="A380" s="54"/>
      <c r="B380" s="71"/>
      <c r="C380" s="71"/>
      <c r="D380" s="71"/>
      <c r="E380" s="71"/>
      <c r="F380" s="72"/>
      <c r="G380" s="43" t="s">
        <v>544</v>
      </c>
      <c r="H380" s="28" t="s">
        <v>545</v>
      </c>
      <c r="I380" s="29"/>
      <c r="J380" s="30">
        <f>SUM(J381+J383)</f>
        <v>0</v>
      </c>
      <c r="K380" s="30">
        <f>SUM(K381+K383)</f>
        <v>0</v>
      </c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  <c r="CE380" s="6"/>
      <c r="CF380" s="6"/>
      <c r="CG380" s="6"/>
      <c r="CH380" s="6"/>
      <c r="CI380" s="6"/>
      <c r="CJ380" s="6"/>
      <c r="CK380" s="6"/>
      <c r="CL380" s="6"/>
      <c r="CM380" s="6"/>
      <c r="CN380" s="6"/>
      <c r="CO380" s="6"/>
      <c r="CP380" s="6"/>
      <c r="CQ380" s="6"/>
      <c r="CR380" s="6"/>
      <c r="CS380" s="6"/>
      <c r="CT380" s="6"/>
      <c r="CU380" s="6"/>
      <c r="CV380" s="6"/>
      <c r="CW380" s="6"/>
      <c r="CX380" s="6"/>
      <c r="CY380" s="6"/>
      <c r="CZ380" s="6"/>
      <c r="DA380" s="6"/>
      <c r="DB380" s="6"/>
      <c r="DC380" s="6"/>
      <c r="DD380" s="6"/>
      <c r="DE380" s="6"/>
      <c r="DF380" s="6"/>
      <c r="DG380" s="6"/>
      <c r="DH380" s="6"/>
      <c r="DI380" s="6"/>
      <c r="DJ380" s="6"/>
      <c r="DK380" s="6"/>
      <c r="DL380" s="6"/>
      <c r="DM380" s="6"/>
      <c r="DN380" s="6"/>
      <c r="DO380" s="6"/>
      <c r="DP380" s="6"/>
      <c r="DQ380" s="6"/>
      <c r="DR380" s="6"/>
      <c r="DS380" s="6"/>
      <c r="DT380" s="6"/>
      <c r="DU380" s="6"/>
      <c r="DV380" s="6"/>
      <c r="DW380" s="6"/>
      <c r="DX380" s="6"/>
      <c r="DY380" s="6"/>
      <c r="DZ380" s="6"/>
      <c r="EA380" s="6"/>
      <c r="EB380" s="6"/>
      <c r="EC380" s="6"/>
      <c r="ED380" s="6"/>
      <c r="EE380" s="6"/>
      <c r="EF380" s="6"/>
      <c r="EG380" s="6"/>
      <c r="EH380" s="6"/>
      <c r="EI380" s="6"/>
      <c r="EJ380" s="6"/>
      <c r="EK380" s="6"/>
      <c r="EL380" s="6"/>
      <c r="EM380" s="6"/>
      <c r="EN380" s="6"/>
      <c r="EO380" s="6"/>
      <c r="EP380" s="6"/>
      <c r="EQ380" s="6"/>
      <c r="ER380" s="6"/>
      <c r="ES380" s="6"/>
      <c r="ET380" s="6"/>
      <c r="EU380" s="6"/>
      <c r="EV380" s="6"/>
      <c r="EW380" s="6"/>
      <c r="EX380" s="6"/>
      <c r="EY380" s="6"/>
      <c r="EZ380" s="6"/>
      <c r="FA380" s="6"/>
      <c r="FB380" s="6"/>
      <c r="FC380" s="6"/>
      <c r="FD380" s="6"/>
      <c r="FE380" s="6"/>
      <c r="FF380" s="6"/>
      <c r="FG380" s="6"/>
      <c r="FH380" s="6"/>
      <c r="FI380" s="6"/>
      <c r="FJ380" s="6"/>
      <c r="FK380" s="6"/>
      <c r="FL380" s="6"/>
      <c r="FM380" s="6"/>
      <c r="FN380" s="6"/>
      <c r="FO380" s="6"/>
      <c r="FP380" s="6"/>
      <c r="FQ380" s="6"/>
      <c r="FR380" s="6"/>
      <c r="FS380" s="6"/>
      <c r="FT380" s="6"/>
      <c r="FU380" s="6"/>
      <c r="FV380" s="6"/>
      <c r="FW380" s="6"/>
      <c r="FX380" s="6"/>
      <c r="FY380" s="6"/>
      <c r="FZ380" s="6"/>
      <c r="GA380" s="6"/>
      <c r="GB380" s="6"/>
      <c r="GC380" s="6"/>
      <c r="GD380" s="6"/>
      <c r="GE380" s="6"/>
      <c r="GF380" s="6"/>
      <c r="GG380" s="6"/>
      <c r="GH380" s="6"/>
      <c r="GI380" s="6"/>
      <c r="GJ380" s="6"/>
      <c r="GK380" s="6"/>
      <c r="GL380" s="6"/>
      <c r="GM380" s="6"/>
      <c r="GN380" s="6"/>
      <c r="GO380" s="6"/>
      <c r="GP380" s="6"/>
      <c r="GQ380" s="6"/>
      <c r="GR380" s="6"/>
      <c r="GS380" s="6"/>
      <c r="GT380" s="6"/>
      <c r="GU380" s="6"/>
      <c r="GV380" s="6"/>
      <c r="GW380" s="6"/>
      <c r="GX380" s="6"/>
      <c r="GY380" s="6"/>
      <c r="GZ380" s="6"/>
      <c r="HA380" s="6"/>
      <c r="HB380" s="6"/>
      <c r="HC380" s="6"/>
      <c r="HD380" s="6"/>
      <c r="HE380" s="6"/>
      <c r="HF380" s="6"/>
      <c r="HG380" s="6"/>
      <c r="HH380" s="6"/>
      <c r="HI380" s="6"/>
      <c r="HJ380" s="6"/>
      <c r="HK380" s="6"/>
      <c r="HL380" s="6"/>
      <c r="HM380" s="6"/>
      <c r="HN380" s="6"/>
      <c r="HO380" s="6"/>
      <c r="HP380" s="6"/>
      <c r="HQ380" s="6"/>
      <c r="HR380" s="6"/>
      <c r="HS380" s="6"/>
      <c r="HT380" s="6"/>
      <c r="HU380" s="6"/>
      <c r="HV380" s="6"/>
      <c r="HW380" s="6"/>
      <c r="HX380" s="6"/>
      <c r="HY380" s="6"/>
      <c r="HZ380" s="6"/>
      <c r="IA380" s="6"/>
      <c r="IB380" s="6"/>
      <c r="IC380" s="6"/>
      <c r="ID380" s="6"/>
      <c r="IE380" s="6"/>
      <c r="IF380" s="6"/>
    </row>
    <row r="381" spans="1:240" s="55" customFormat="1" ht="36.75" customHeight="1" hidden="1">
      <c r="A381" s="54"/>
      <c r="B381" s="71"/>
      <c r="C381" s="71"/>
      <c r="D381" s="71"/>
      <c r="E381" s="71"/>
      <c r="F381" s="72"/>
      <c r="G381" s="32" t="s">
        <v>546</v>
      </c>
      <c r="H381" s="28" t="s">
        <v>547</v>
      </c>
      <c r="I381" s="29"/>
      <c r="J381" s="30"/>
      <c r="K381" s="30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  <c r="CE381" s="6"/>
      <c r="CF381" s="6"/>
      <c r="CG381" s="6"/>
      <c r="CH381" s="6"/>
      <c r="CI381" s="6"/>
      <c r="CJ381" s="6"/>
      <c r="CK381" s="6"/>
      <c r="CL381" s="6"/>
      <c r="CM381" s="6"/>
      <c r="CN381" s="6"/>
      <c r="CO381" s="6"/>
      <c r="CP381" s="6"/>
      <c r="CQ381" s="6"/>
      <c r="CR381" s="6"/>
      <c r="CS381" s="6"/>
      <c r="CT381" s="6"/>
      <c r="CU381" s="6"/>
      <c r="CV381" s="6"/>
      <c r="CW381" s="6"/>
      <c r="CX381" s="6"/>
      <c r="CY381" s="6"/>
      <c r="CZ381" s="6"/>
      <c r="DA381" s="6"/>
      <c r="DB381" s="6"/>
      <c r="DC381" s="6"/>
      <c r="DD381" s="6"/>
      <c r="DE381" s="6"/>
      <c r="DF381" s="6"/>
      <c r="DG381" s="6"/>
      <c r="DH381" s="6"/>
      <c r="DI381" s="6"/>
      <c r="DJ381" s="6"/>
      <c r="DK381" s="6"/>
      <c r="DL381" s="6"/>
      <c r="DM381" s="6"/>
      <c r="DN381" s="6"/>
      <c r="DO381" s="6"/>
      <c r="DP381" s="6"/>
      <c r="DQ381" s="6"/>
      <c r="DR381" s="6"/>
      <c r="DS381" s="6"/>
      <c r="DT381" s="6"/>
      <c r="DU381" s="6"/>
      <c r="DV381" s="6"/>
      <c r="DW381" s="6"/>
      <c r="DX381" s="6"/>
      <c r="DY381" s="6"/>
      <c r="DZ381" s="6"/>
      <c r="EA381" s="6"/>
      <c r="EB381" s="6"/>
      <c r="EC381" s="6"/>
      <c r="ED381" s="6"/>
      <c r="EE381" s="6"/>
      <c r="EF381" s="6"/>
      <c r="EG381" s="6"/>
      <c r="EH381" s="6"/>
      <c r="EI381" s="6"/>
      <c r="EJ381" s="6"/>
      <c r="EK381" s="6"/>
      <c r="EL381" s="6"/>
      <c r="EM381" s="6"/>
      <c r="EN381" s="6"/>
      <c r="EO381" s="6"/>
      <c r="EP381" s="6"/>
      <c r="EQ381" s="6"/>
      <c r="ER381" s="6"/>
      <c r="ES381" s="6"/>
      <c r="ET381" s="6"/>
      <c r="EU381" s="6"/>
      <c r="EV381" s="6"/>
      <c r="EW381" s="6"/>
      <c r="EX381" s="6"/>
      <c r="EY381" s="6"/>
      <c r="EZ381" s="6"/>
      <c r="FA381" s="6"/>
      <c r="FB381" s="6"/>
      <c r="FC381" s="6"/>
      <c r="FD381" s="6"/>
      <c r="FE381" s="6"/>
      <c r="FF381" s="6"/>
      <c r="FG381" s="6"/>
      <c r="FH381" s="6"/>
      <c r="FI381" s="6"/>
      <c r="FJ381" s="6"/>
      <c r="FK381" s="6"/>
      <c r="FL381" s="6"/>
      <c r="FM381" s="6"/>
      <c r="FN381" s="6"/>
      <c r="FO381" s="6"/>
      <c r="FP381" s="6"/>
      <c r="FQ381" s="6"/>
      <c r="FR381" s="6"/>
      <c r="FS381" s="6"/>
      <c r="FT381" s="6"/>
      <c r="FU381" s="6"/>
      <c r="FV381" s="6"/>
      <c r="FW381" s="6"/>
      <c r="FX381" s="6"/>
      <c r="FY381" s="6"/>
      <c r="FZ381" s="6"/>
      <c r="GA381" s="6"/>
      <c r="GB381" s="6"/>
      <c r="GC381" s="6"/>
      <c r="GD381" s="6"/>
      <c r="GE381" s="6"/>
      <c r="GF381" s="6"/>
      <c r="GG381" s="6"/>
      <c r="GH381" s="6"/>
      <c r="GI381" s="6"/>
      <c r="GJ381" s="6"/>
      <c r="GK381" s="6"/>
      <c r="GL381" s="6"/>
      <c r="GM381" s="6"/>
      <c r="GN381" s="6"/>
      <c r="GO381" s="6"/>
      <c r="GP381" s="6"/>
      <c r="GQ381" s="6"/>
      <c r="GR381" s="6"/>
      <c r="GS381" s="6"/>
      <c r="GT381" s="6"/>
      <c r="GU381" s="6"/>
      <c r="GV381" s="6"/>
      <c r="GW381" s="6"/>
      <c r="GX381" s="6"/>
      <c r="GY381" s="6"/>
      <c r="GZ381" s="6"/>
      <c r="HA381" s="6"/>
      <c r="HB381" s="6"/>
      <c r="HC381" s="6"/>
      <c r="HD381" s="6"/>
      <c r="HE381" s="6"/>
      <c r="HF381" s="6"/>
      <c r="HG381" s="6"/>
      <c r="HH381" s="6"/>
      <c r="HI381" s="6"/>
      <c r="HJ381" s="6"/>
      <c r="HK381" s="6"/>
      <c r="HL381" s="6"/>
      <c r="HM381" s="6"/>
      <c r="HN381" s="6"/>
      <c r="HO381" s="6"/>
      <c r="HP381" s="6"/>
      <c r="HQ381" s="6"/>
      <c r="HR381" s="6"/>
      <c r="HS381" s="6"/>
      <c r="HT381" s="6"/>
      <c r="HU381" s="6"/>
      <c r="HV381" s="6"/>
      <c r="HW381" s="6"/>
      <c r="HX381" s="6"/>
      <c r="HY381" s="6"/>
      <c r="HZ381" s="6"/>
      <c r="IA381" s="6"/>
      <c r="IB381" s="6"/>
      <c r="IC381" s="6"/>
      <c r="ID381" s="6"/>
      <c r="IE381" s="6"/>
      <c r="IF381" s="6"/>
    </row>
    <row r="382" spans="1:240" s="55" customFormat="1" ht="29.25" customHeight="1" hidden="1">
      <c r="A382" s="54"/>
      <c r="B382" s="71"/>
      <c r="C382" s="71"/>
      <c r="D382" s="71"/>
      <c r="E382" s="71"/>
      <c r="F382" s="72"/>
      <c r="G382" s="32" t="s">
        <v>18</v>
      </c>
      <c r="H382" s="28"/>
      <c r="I382" s="29">
        <v>400</v>
      </c>
      <c r="J382" s="30">
        <v>0</v>
      </c>
      <c r="K382" s="30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  <c r="CE382" s="6"/>
      <c r="CF382" s="6"/>
      <c r="CG382" s="6"/>
      <c r="CH382" s="6"/>
      <c r="CI382" s="6"/>
      <c r="CJ382" s="6"/>
      <c r="CK382" s="6"/>
      <c r="CL382" s="6"/>
      <c r="CM382" s="6"/>
      <c r="CN382" s="6"/>
      <c r="CO382" s="6"/>
      <c r="CP382" s="6"/>
      <c r="CQ382" s="6"/>
      <c r="CR382" s="6"/>
      <c r="CS382" s="6"/>
      <c r="CT382" s="6"/>
      <c r="CU382" s="6"/>
      <c r="CV382" s="6"/>
      <c r="CW382" s="6"/>
      <c r="CX382" s="6"/>
      <c r="CY382" s="6"/>
      <c r="CZ382" s="6"/>
      <c r="DA382" s="6"/>
      <c r="DB382" s="6"/>
      <c r="DC382" s="6"/>
      <c r="DD382" s="6"/>
      <c r="DE382" s="6"/>
      <c r="DF382" s="6"/>
      <c r="DG382" s="6"/>
      <c r="DH382" s="6"/>
      <c r="DI382" s="6"/>
      <c r="DJ382" s="6"/>
      <c r="DK382" s="6"/>
      <c r="DL382" s="6"/>
      <c r="DM382" s="6"/>
      <c r="DN382" s="6"/>
      <c r="DO382" s="6"/>
      <c r="DP382" s="6"/>
      <c r="DQ382" s="6"/>
      <c r="DR382" s="6"/>
      <c r="DS382" s="6"/>
      <c r="DT382" s="6"/>
      <c r="DU382" s="6"/>
      <c r="DV382" s="6"/>
      <c r="DW382" s="6"/>
      <c r="DX382" s="6"/>
      <c r="DY382" s="6"/>
      <c r="DZ382" s="6"/>
      <c r="EA382" s="6"/>
      <c r="EB382" s="6"/>
      <c r="EC382" s="6"/>
      <c r="ED382" s="6"/>
      <c r="EE382" s="6"/>
      <c r="EF382" s="6"/>
      <c r="EG382" s="6"/>
      <c r="EH382" s="6"/>
      <c r="EI382" s="6"/>
      <c r="EJ382" s="6"/>
      <c r="EK382" s="6"/>
      <c r="EL382" s="6"/>
      <c r="EM382" s="6"/>
      <c r="EN382" s="6"/>
      <c r="EO382" s="6"/>
      <c r="EP382" s="6"/>
      <c r="EQ382" s="6"/>
      <c r="ER382" s="6"/>
      <c r="ES382" s="6"/>
      <c r="ET382" s="6"/>
      <c r="EU382" s="6"/>
      <c r="EV382" s="6"/>
      <c r="EW382" s="6"/>
      <c r="EX382" s="6"/>
      <c r="EY382" s="6"/>
      <c r="EZ382" s="6"/>
      <c r="FA382" s="6"/>
      <c r="FB382" s="6"/>
      <c r="FC382" s="6"/>
      <c r="FD382" s="6"/>
      <c r="FE382" s="6"/>
      <c r="FF382" s="6"/>
      <c r="FG382" s="6"/>
      <c r="FH382" s="6"/>
      <c r="FI382" s="6"/>
      <c r="FJ382" s="6"/>
      <c r="FK382" s="6"/>
      <c r="FL382" s="6"/>
      <c r="FM382" s="6"/>
      <c r="FN382" s="6"/>
      <c r="FO382" s="6"/>
      <c r="FP382" s="6"/>
      <c r="FQ382" s="6"/>
      <c r="FR382" s="6"/>
      <c r="FS382" s="6"/>
      <c r="FT382" s="6"/>
      <c r="FU382" s="6"/>
      <c r="FV382" s="6"/>
      <c r="FW382" s="6"/>
      <c r="FX382" s="6"/>
      <c r="FY382" s="6"/>
      <c r="FZ382" s="6"/>
      <c r="GA382" s="6"/>
      <c r="GB382" s="6"/>
      <c r="GC382" s="6"/>
      <c r="GD382" s="6"/>
      <c r="GE382" s="6"/>
      <c r="GF382" s="6"/>
      <c r="GG382" s="6"/>
      <c r="GH382" s="6"/>
      <c r="GI382" s="6"/>
      <c r="GJ382" s="6"/>
      <c r="GK382" s="6"/>
      <c r="GL382" s="6"/>
      <c r="GM382" s="6"/>
      <c r="GN382" s="6"/>
      <c r="GO382" s="6"/>
      <c r="GP382" s="6"/>
      <c r="GQ382" s="6"/>
      <c r="GR382" s="6"/>
      <c r="GS382" s="6"/>
      <c r="GT382" s="6"/>
      <c r="GU382" s="6"/>
      <c r="GV382" s="6"/>
      <c r="GW382" s="6"/>
      <c r="GX382" s="6"/>
      <c r="GY382" s="6"/>
      <c r="GZ382" s="6"/>
      <c r="HA382" s="6"/>
      <c r="HB382" s="6"/>
      <c r="HC382" s="6"/>
      <c r="HD382" s="6"/>
      <c r="HE382" s="6"/>
      <c r="HF382" s="6"/>
      <c r="HG382" s="6"/>
      <c r="HH382" s="6"/>
      <c r="HI382" s="6"/>
      <c r="HJ382" s="6"/>
      <c r="HK382" s="6"/>
      <c r="HL382" s="6"/>
      <c r="HM382" s="6"/>
      <c r="HN382" s="6"/>
      <c r="HO382" s="6"/>
      <c r="HP382" s="6"/>
      <c r="HQ382" s="6"/>
      <c r="HR382" s="6"/>
      <c r="HS382" s="6"/>
      <c r="HT382" s="6"/>
      <c r="HU382" s="6"/>
      <c r="HV382" s="6"/>
      <c r="HW382" s="6"/>
      <c r="HX382" s="6"/>
      <c r="HY382" s="6"/>
      <c r="HZ382" s="6"/>
      <c r="IA382" s="6"/>
      <c r="IB382" s="6"/>
      <c r="IC382" s="6"/>
      <c r="ID382" s="6"/>
      <c r="IE382" s="6"/>
      <c r="IF382" s="6"/>
    </row>
    <row r="383" spans="1:240" s="55" customFormat="1" ht="39.75" customHeight="1" hidden="1">
      <c r="A383" s="54"/>
      <c r="B383" s="71"/>
      <c r="C383" s="71"/>
      <c r="D383" s="71"/>
      <c r="E383" s="71"/>
      <c r="F383" s="72"/>
      <c r="G383" s="32" t="s">
        <v>548</v>
      </c>
      <c r="H383" s="28" t="s">
        <v>549</v>
      </c>
      <c r="I383" s="29"/>
      <c r="J383" s="30">
        <f>SUM(J384)</f>
        <v>0</v>
      </c>
      <c r="K383" s="30">
        <f>SUM(K384)</f>
        <v>0</v>
      </c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  <c r="CE383" s="6"/>
      <c r="CF383" s="6"/>
      <c r="CG383" s="6"/>
      <c r="CH383" s="6"/>
      <c r="CI383" s="6"/>
      <c r="CJ383" s="6"/>
      <c r="CK383" s="6"/>
      <c r="CL383" s="6"/>
      <c r="CM383" s="6"/>
      <c r="CN383" s="6"/>
      <c r="CO383" s="6"/>
      <c r="CP383" s="6"/>
      <c r="CQ383" s="6"/>
      <c r="CR383" s="6"/>
      <c r="CS383" s="6"/>
      <c r="CT383" s="6"/>
      <c r="CU383" s="6"/>
      <c r="CV383" s="6"/>
      <c r="CW383" s="6"/>
      <c r="CX383" s="6"/>
      <c r="CY383" s="6"/>
      <c r="CZ383" s="6"/>
      <c r="DA383" s="6"/>
      <c r="DB383" s="6"/>
      <c r="DC383" s="6"/>
      <c r="DD383" s="6"/>
      <c r="DE383" s="6"/>
      <c r="DF383" s="6"/>
      <c r="DG383" s="6"/>
      <c r="DH383" s="6"/>
      <c r="DI383" s="6"/>
      <c r="DJ383" s="6"/>
      <c r="DK383" s="6"/>
      <c r="DL383" s="6"/>
      <c r="DM383" s="6"/>
      <c r="DN383" s="6"/>
      <c r="DO383" s="6"/>
      <c r="DP383" s="6"/>
      <c r="DQ383" s="6"/>
      <c r="DR383" s="6"/>
      <c r="DS383" s="6"/>
      <c r="DT383" s="6"/>
      <c r="DU383" s="6"/>
      <c r="DV383" s="6"/>
      <c r="DW383" s="6"/>
      <c r="DX383" s="6"/>
      <c r="DY383" s="6"/>
      <c r="DZ383" s="6"/>
      <c r="EA383" s="6"/>
      <c r="EB383" s="6"/>
      <c r="EC383" s="6"/>
      <c r="ED383" s="6"/>
      <c r="EE383" s="6"/>
      <c r="EF383" s="6"/>
      <c r="EG383" s="6"/>
      <c r="EH383" s="6"/>
      <c r="EI383" s="6"/>
      <c r="EJ383" s="6"/>
      <c r="EK383" s="6"/>
      <c r="EL383" s="6"/>
      <c r="EM383" s="6"/>
      <c r="EN383" s="6"/>
      <c r="EO383" s="6"/>
      <c r="EP383" s="6"/>
      <c r="EQ383" s="6"/>
      <c r="ER383" s="6"/>
      <c r="ES383" s="6"/>
      <c r="ET383" s="6"/>
      <c r="EU383" s="6"/>
      <c r="EV383" s="6"/>
      <c r="EW383" s="6"/>
      <c r="EX383" s="6"/>
      <c r="EY383" s="6"/>
      <c r="EZ383" s="6"/>
      <c r="FA383" s="6"/>
      <c r="FB383" s="6"/>
      <c r="FC383" s="6"/>
      <c r="FD383" s="6"/>
      <c r="FE383" s="6"/>
      <c r="FF383" s="6"/>
      <c r="FG383" s="6"/>
      <c r="FH383" s="6"/>
      <c r="FI383" s="6"/>
      <c r="FJ383" s="6"/>
      <c r="FK383" s="6"/>
      <c r="FL383" s="6"/>
      <c r="FM383" s="6"/>
      <c r="FN383" s="6"/>
      <c r="FO383" s="6"/>
      <c r="FP383" s="6"/>
      <c r="FQ383" s="6"/>
      <c r="FR383" s="6"/>
      <c r="FS383" s="6"/>
      <c r="FT383" s="6"/>
      <c r="FU383" s="6"/>
      <c r="FV383" s="6"/>
      <c r="FW383" s="6"/>
      <c r="FX383" s="6"/>
      <c r="FY383" s="6"/>
      <c r="FZ383" s="6"/>
      <c r="GA383" s="6"/>
      <c r="GB383" s="6"/>
      <c r="GC383" s="6"/>
      <c r="GD383" s="6"/>
      <c r="GE383" s="6"/>
      <c r="GF383" s="6"/>
      <c r="GG383" s="6"/>
      <c r="GH383" s="6"/>
      <c r="GI383" s="6"/>
      <c r="GJ383" s="6"/>
      <c r="GK383" s="6"/>
      <c r="GL383" s="6"/>
      <c r="GM383" s="6"/>
      <c r="GN383" s="6"/>
      <c r="GO383" s="6"/>
      <c r="GP383" s="6"/>
      <c r="GQ383" s="6"/>
      <c r="GR383" s="6"/>
      <c r="GS383" s="6"/>
      <c r="GT383" s="6"/>
      <c r="GU383" s="6"/>
      <c r="GV383" s="6"/>
      <c r="GW383" s="6"/>
      <c r="GX383" s="6"/>
      <c r="GY383" s="6"/>
      <c r="GZ383" s="6"/>
      <c r="HA383" s="6"/>
      <c r="HB383" s="6"/>
      <c r="HC383" s="6"/>
      <c r="HD383" s="6"/>
      <c r="HE383" s="6"/>
      <c r="HF383" s="6"/>
      <c r="HG383" s="6"/>
      <c r="HH383" s="6"/>
      <c r="HI383" s="6"/>
      <c r="HJ383" s="6"/>
      <c r="HK383" s="6"/>
      <c r="HL383" s="6"/>
      <c r="HM383" s="6"/>
      <c r="HN383" s="6"/>
      <c r="HO383" s="6"/>
      <c r="HP383" s="6"/>
      <c r="HQ383" s="6"/>
      <c r="HR383" s="6"/>
      <c r="HS383" s="6"/>
      <c r="HT383" s="6"/>
      <c r="HU383" s="6"/>
      <c r="HV383" s="6"/>
      <c r="HW383" s="6"/>
      <c r="HX383" s="6"/>
      <c r="HY383" s="6"/>
      <c r="HZ383" s="6"/>
      <c r="IA383" s="6"/>
      <c r="IB383" s="6"/>
      <c r="IC383" s="6"/>
      <c r="ID383" s="6"/>
      <c r="IE383" s="6"/>
      <c r="IF383" s="6"/>
    </row>
    <row r="384" spans="1:240" s="55" customFormat="1" ht="54" customHeight="1" hidden="1">
      <c r="A384" s="54"/>
      <c r="B384" s="71"/>
      <c r="C384" s="71"/>
      <c r="D384" s="71"/>
      <c r="E384" s="71"/>
      <c r="F384" s="72"/>
      <c r="G384" s="32" t="s">
        <v>18</v>
      </c>
      <c r="H384" s="28"/>
      <c r="I384" s="29">
        <v>400</v>
      </c>
      <c r="J384" s="30"/>
      <c r="K384" s="30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  <c r="CE384" s="6"/>
      <c r="CF384" s="6"/>
      <c r="CG384" s="6"/>
      <c r="CH384" s="6"/>
      <c r="CI384" s="6"/>
      <c r="CJ384" s="6"/>
      <c r="CK384" s="6"/>
      <c r="CL384" s="6"/>
      <c r="CM384" s="6"/>
      <c r="CN384" s="6"/>
      <c r="CO384" s="6"/>
      <c r="CP384" s="6"/>
      <c r="CQ384" s="6"/>
      <c r="CR384" s="6"/>
      <c r="CS384" s="6"/>
      <c r="CT384" s="6"/>
      <c r="CU384" s="6"/>
      <c r="CV384" s="6"/>
      <c r="CW384" s="6"/>
      <c r="CX384" s="6"/>
      <c r="CY384" s="6"/>
      <c r="CZ384" s="6"/>
      <c r="DA384" s="6"/>
      <c r="DB384" s="6"/>
      <c r="DC384" s="6"/>
      <c r="DD384" s="6"/>
      <c r="DE384" s="6"/>
      <c r="DF384" s="6"/>
      <c r="DG384" s="6"/>
      <c r="DH384" s="6"/>
      <c r="DI384" s="6"/>
      <c r="DJ384" s="6"/>
      <c r="DK384" s="6"/>
      <c r="DL384" s="6"/>
      <c r="DM384" s="6"/>
      <c r="DN384" s="6"/>
      <c r="DO384" s="6"/>
      <c r="DP384" s="6"/>
      <c r="DQ384" s="6"/>
      <c r="DR384" s="6"/>
      <c r="DS384" s="6"/>
      <c r="DT384" s="6"/>
      <c r="DU384" s="6"/>
      <c r="DV384" s="6"/>
      <c r="DW384" s="6"/>
      <c r="DX384" s="6"/>
      <c r="DY384" s="6"/>
      <c r="DZ384" s="6"/>
      <c r="EA384" s="6"/>
      <c r="EB384" s="6"/>
      <c r="EC384" s="6"/>
      <c r="ED384" s="6"/>
      <c r="EE384" s="6"/>
      <c r="EF384" s="6"/>
      <c r="EG384" s="6"/>
      <c r="EH384" s="6"/>
      <c r="EI384" s="6"/>
      <c r="EJ384" s="6"/>
      <c r="EK384" s="6"/>
      <c r="EL384" s="6"/>
      <c r="EM384" s="6"/>
      <c r="EN384" s="6"/>
      <c r="EO384" s="6"/>
      <c r="EP384" s="6"/>
      <c r="EQ384" s="6"/>
      <c r="ER384" s="6"/>
      <c r="ES384" s="6"/>
      <c r="ET384" s="6"/>
      <c r="EU384" s="6"/>
      <c r="EV384" s="6"/>
      <c r="EW384" s="6"/>
      <c r="EX384" s="6"/>
      <c r="EY384" s="6"/>
      <c r="EZ384" s="6"/>
      <c r="FA384" s="6"/>
      <c r="FB384" s="6"/>
      <c r="FC384" s="6"/>
      <c r="FD384" s="6"/>
      <c r="FE384" s="6"/>
      <c r="FF384" s="6"/>
      <c r="FG384" s="6"/>
      <c r="FH384" s="6"/>
      <c r="FI384" s="6"/>
      <c r="FJ384" s="6"/>
      <c r="FK384" s="6"/>
      <c r="FL384" s="6"/>
      <c r="FM384" s="6"/>
      <c r="FN384" s="6"/>
      <c r="FO384" s="6"/>
      <c r="FP384" s="6"/>
      <c r="FQ384" s="6"/>
      <c r="FR384" s="6"/>
      <c r="FS384" s="6"/>
      <c r="FT384" s="6"/>
      <c r="FU384" s="6"/>
      <c r="FV384" s="6"/>
      <c r="FW384" s="6"/>
      <c r="FX384" s="6"/>
      <c r="FY384" s="6"/>
      <c r="FZ384" s="6"/>
      <c r="GA384" s="6"/>
      <c r="GB384" s="6"/>
      <c r="GC384" s="6"/>
      <c r="GD384" s="6"/>
      <c r="GE384" s="6"/>
      <c r="GF384" s="6"/>
      <c r="GG384" s="6"/>
      <c r="GH384" s="6"/>
      <c r="GI384" s="6"/>
      <c r="GJ384" s="6"/>
      <c r="GK384" s="6"/>
      <c r="GL384" s="6"/>
      <c r="GM384" s="6"/>
      <c r="GN384" s="6"/>
      <c r="GO384" s="6"/>
      <c r="GP384" s="6"/>
      <c r="GQ384" s="6"/>
      <c r="GR384" s="6"/>
      <c r="GS384" s="6"/>
      <c r="GT384" s="6"/>
      <c r="GU384" s="6"/>
      <c r="GV384" s="6"/>
      <c r="GW384" s="6"/>
      <c r="GX384" s="6"/>
      <c r="GY384" s="6"/>
      <c r="GZ384" s="6"/>
      <c r="HA384" s="6"/>
      <c r="HB384" s="6"/>
      <c r="HC384" s="6"/>
      <c r="HD384" s="6"/>
      <c r="HE384" s="6"/>
      <c r="HF384" s="6"/>
      <c r="HG384" s="6"/>
      <c r="HH384" s="6"/>
      <c r="HI384" s="6"/>
      <c r="HJ384" s="6"/>
      <c r="HK384" s="6"/>
      <c r="HL384" s="6"/>
      <c r="HM384" s="6"/>
      <c r="HN384" s="6"/>
      <c r="HO384" s="6"/>
      <c r="HP384" s="6"/>
      <c r="HQ384" s="6"/>
      <c r="HR384" s="6"/>
      <c r="HS384" s="6"/>
      <c r="HT384" s="6"/>
      <c r="HU384" s="6"/>
      <c r="HV384" s="6"/>
      <c r="HW384" s="6"/>
      <c r="HX384" s="6"/>
      <c r="HY384" s="6"/>
      <c r="HZ384" s="6"/>
      <c r="IA384" s="6"/>
      <c r="IB384" s="6"/>
      <c r="IC384" s="6"/>
      <c r="ID384" s="6"/>
      <c r="IE384" s="6"/>
      <c r="IF384" s="6"/>
    </row>
    <row r="385" spans="1:11" ht="60" hidden="1">
      <c r="A385" s="4"/>
      <c r="B385" s="201" t="s">
        <v>33</v>
      </c>
      <c r="C385" s="201"/>
      <c r="D385" s="201"/>
      <c r="E385" s="201"/>
      <c r="F385" s="202"/>
      <c r="G385" s="42" t="s">
        <v>576</v>
      </c>
      <c r="H385" s="39" t="s">
        <v>400</v>
      </c>
      <c r="I385" s="61" t="s">
        <v>279</v>
      </c>
      <c r="J385" s="165">
        <f aca="true" t="shared" si="8" ref="J385:K387">J386</f>
        <v>0</v>
      </c>
      <c r="K385" s="165">
        <f t="shared" si="8"/>
        <v>0</v>
      </c>
    </row>
    <row r="386" spans="1:11" ht="64.5" customHeight="1" hidden="1">
      <c r="A386" s="4"/>
      <c r="B386" s="203" t="s">
        <v>32</v>
      </c>
      <c r="C386" s="203"/>
      <c r="D386" s="203"/>
      <c r="E386" s="203"/>
      <c r="F386" s="204"/>
      <c r="G386" s="32" t="s">
        <v>577</v>
      </c>
      <c r="H386" s="28" t="s">
        <v>401</v>
      </c>
      <c r="I386" s="29" t="s">
        <v>0</v>
      </c>
      <c r="J386" s="30">
        <f>J387+J391</f>
        <v>0</v>
      </c>
      <c r="K386" s="30">
        <f>K387+K391</f>
        <v>0</v>
      </c>
    </row>
    <row r="387" spans="1:11" ht="56.25" customHeight="1" hidden="1">
      <c r="A387" s="4"/>
      <c r="B387" s="65"/>
      <c r="C387" s="65"/>
      <c r="D387" s="65"/>
      <c r="E387" s="65"/>
      <c r="F387" s="66"/>
      <c r="G387" s="43" t="s">
        <v>630</v>
      </c>
      <c r="H387" s="44" t="s">
        <v>402</v>
      </c>
      <c r="I387" s="29"/>
      <c r="J387" s="30">
        <f t="shared" si="8"/>
        <v>0</v>
      </c>
      <c r="K387" s="30">
        <f t="shared" si="8"/>
        <v>0</v>
      </c>
    </row>
    <row r="388" spans="1:11" ht="66" customHeight="1" hidden="1">
      <c r="A388" s="4"/>
      <c r="B388" s="65"/>
      <c r="C388" s="65"/>
      <c r="D388" s="65"/>
      <c r="E388" s="65"/>
      <c r="F388" s="66"/>
      <c r="G388" s="32" t="s">
        <v>578</v>
      </c>
      <c r="H388" s="28" t="s">
        <v>403</v>
      </c>
      <c r="I388" s="29"/>
      <c r="J388" s="30">
        <f>J389+J390</f>
        <v>0</v>
      </c>
      <c r="K388" s="30">
        <f>K389+K394</f>
        <v>0</v>
      </c>
    </row>
    <row r="389" spans="1:11" ht="30.75" hidden="1">
      <c r="A389" s="4"/>
      <c r="B389" s="195" t="s">
        <v>31</v>
      </c>
      <c r="C389" s="195"/>
      <c r="D389" s="195"/>
      <c r="E389" s="195"/>
      <c r="F389" s="196"/>
      <c r="G389" s="87" t="s">
        <v>2</v>
      </c>
      <c r="H389" s="92"/>
      <c r="I389" s="89">
        <v>200</v>
      </c>
      <c r="J389" s="91">
        <v>0</v>
      </c>
      <c r="K389" s="91">
        <v>0</v>
      </c>
    </row>
    <row r="390" spans="1:11" ht="15" hidden="1">
      <c r="A390" s="4"/>
      <c r="B390" s="33"/>
      <c r="C390" s="33"/>
      <c r="D390" s="33"/>
      <c r="E390" s="33"/>
      <c r="F390" s="34"/>
      <c r="G390" s="96" t="s">
        <v>1</v>
      </c>
      <c r="H390" s="97"/>
      <c r="I390" s="97">
        <v>800</v>
      </c>
      <c r="J390" s="91">
        <v>0</v>
      </c>
      <c r="K390" s="91"/>
    </row>
    <row r="391" spans="1:11" ht="30.75" hidden="1">
      <c r="A391" s="4"/>
      <c r="B391" s="33"/>
      <c r="C391" s="33"/>
      <c r="D391" s="33"/>
      <c r="E391" s="33"/>
      <c r="F391" s="34"/>
      <c r="G391" s="112" t="s">
        <v>472</v>
      </c>
      <c r="H391" s="44" t="s">
        <v>470</v>
      </c>
      <c r="I391" s="89"/>
      <c r="J391" s="91">
        <f>J392</f>
        <v>0</v>
      </c>
      <c r="K391" s="91">
        <f>K392</f>
        <v>0</v>
      </c>
    </row>
    <row r="392" spans="1:11" ht="30.75" hidden="1">
      <c r="A392" s="4"/>
      <c r="B392" s="33"/>
      <c r="C392" s="33"/>
      <c r="D392" s="33"/>
      <c r="E392" s="33"/>
      <c r="F392" s="34"/>
      <c r="G392" s="87" t="s">
        <v>473</v>
      </c>
      <c r="H392" s="28" t="s">
        <v>471</v>
      </c>
      <c r="I392" s="89"/>
      <c r="J392" s="91">
        <f>J393</f>
        <v>0</v>
      </c>
      <c r="K392" s="91">
        <f>K393</f>
        <v>0</v>
      </c>
    </row>
    <row r="393" spans="1:11" ht="30.75" hidden="1">
      <c r="A393" s="4"/>
      <c r="B393" s="33"/>
      <c r="C393" s="33"/>
      <c r="D393" s="33"/>
      <c r="E393" s="33"/>
      <c r="F393" s="34"/>
      <c r="G393" s="87" t="s">
        <v>2</v>
      </c>
      <c r="H393" s="92"/>
      <c r="I393" s="89">
        <v>200</v>
      </c>
      <c r="J393" s="91">
        <f>10000-10000</f>
        <v>0</v>
      </c>
      <c r="K393" s="91">
        <v>0</v>
      </c>
    </row>
    <row r="394" spans="1:11" ht="15" hidden="1">
      <c r="A394" s="4"/>
      <c r="B394" s="33"/>
      <c r="C394" s="33"/>
      <c r="D394" s="33"/>
      <c r="E394" s="33"/>
      <c r="F394" s="34"/>
      <c r="G394" s="87" t="s">
        <v>1</v>
      </c>
      <c r="H394" s="92"/>
      <c r="I394" s="89">
        <v>800</v>
      </c>
      <c r="J394" s="90"/>
      <c r="K394" s="91">
        <v>0</v>
      </c>
    </row>
    <row r="395" spans="1:240" s="37" customFormat="1" ht="33" customHeight="1" hidden="1">
      <c r="A395" s="36"/>
      <c r="B395" s="33"/>
      <c r="C395" s="33"/>
      <c r="D395" s="33"/>
      <c r="E395" s="33"/>
      <c r="F395" s="34"/>
      <c r="G395" s="93" t="s">
        <v>658</v>
      </c>
      <c r="H395" s="39" t="s">
        <v>457</v>
      </c>
      <c r="I395" s="94"/>
      <c r="J395" s="95">
        <f aca="true" t="shared" si="9" ref="J395:K398">J396</f>
        <v>0</v>
      </c>
      <c r="K395" s="95">
        <f t="shared" si="9"/>
        <v>0</v>
      </c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  <c r="CE395" s="6"/>
      <c r="CF395" s="6"/>
      <c r="CG395" s="6"/>
      <c r="CH395" s="6"/>
      <c r="CI395" s="6"/>
      <c r="CJ395" s="6"/>
      <c r="CK395" s="6"/>
      <c r="CL395" s="6"/>
      <c r="CM395" s="6"/>
      <c r="CN395" s="6"/>
      <c r="CO395" s="6"/>
      <c r="CP395" s="6"/>
      <c r="CQ395" s="6"/>
      <c r="CR395" s="6"/>
      <c r="CS395" s="6"/>
      <c r="CT395" s="6"/>
      <c r="CU395" s="6"/>
      <c r="CV395" s="6"/>
      <c r="CW395" s="6"/>
      <c r="CX395" s="6"/>
      <c r="CY395" s="6"/>
      <c r="CZ395" s="6"/>
      <c r="DA395" s="6"/>
      <c r="DB395" s="6"/>
      <c r="DC395" s="6"/>
      <c r="DD395" s="6"/>
      <c r="DE395" s="6"/>
      <c r="DF395" s="6"/>
      <c r="DG395" s="6"/>
      <c r="DH395" s="6"/>
      <c r="DI395" s="6"/>
      <c r="DJ395" s="6"/>
      <c r="DK395" s="6"/>
      <c r="DL395" s="6"/>
      <c r="DM395" s="6"/>
      <c r="DN395" s="6"/>
      <c r="DO395" s="6"/>
      <c r="DP395" s="6"/>
      <c r="DQ395" s="6"/>
      <c r="DR395" s="6"/>
      <c r="DS395" s="6"/>
      <c r="DT395" s="6"/>
      <c r="DU395" s="6"/>
      <c r="DV395" s="6"/>
      <c r="DW395" s="6"/>
      <c r="DX395" s="6"/>
      <c r="DY395" s="6"/>
      <c r="DZ395" s="6"/>
      <c r="EA395" s="6"/>
      <c r="EB395" s="6"/>
      <c r="EC395" s="6"/>
      <c r="ED395" s="6"/>
      <c r="EE395" s="6"/>
      <c r="EF395" s="6"/>
      <c r="EG395" s="6"/>
      <c r="EH395" s="6"/>
      <c r="EI395" s="6"/>
      <c r="EJ395" s="6"/>
      <c r="EK395" s="6"/>
      <c r="EL395" s="6"/>
      <c r="EM395" s="6"/>
      <c r="EN395" s="6"/>
      <c r="EO395" s="6"/>
      <c r="EP395" s="6"/>
      <c r="EQ395" s="6"/>
      <c r="ER395" s="6"/>
      <c r="ES395" s="6"/>
      <c r="ET395" s="6"/>
      <c r="EU395" s="6"/>
      <c r="EV395" s="6"/>
      <c r="EW395" s="6"/>
      <c r="EX395" s="6"/>
      <c r="EY395" s="6"/>
      <c r="EZ395" s="6"/>
      <c r="FA395" s="6"/>
      <c r="FB395" s="6"/>
      <c r="FC395" s="6"/>
      <c r="FD395" s="6"/>
      <c r="FE395" s="6"/>
      <c r="FF395" s="6"/>
      <c r="FG395" s="6"/>
      <c r="FH395" s="6"/>
      <c r="FI395" s="6"/>
      <c r="FJ395" s="6"/>
      <c r="FK395" s="6"/>
      <c r="FL395" s="6"/>
      <c r="FM395" s="6"/>
      <c r="FN395" s="6"/>
      <c r="FO395" s="6"/>
      <c r="FP395" s="6"/>
      <c r="FQ395" s="6"/>
      <c r="FR395" s="6"/>
      <c r="FS395" s="6"/>
      <c r="FT395" s="6"/>
      <c r="FU395" s="6"/>
      <c r="FV395" s="6"/>
      <c r="FW395" s="6"/>
      <c r="FX395" s="6"/>
      <c r="FY395" s="6"/>
      <c r="FZ395" s="6"/>
      <c r="GA395" s="6"/>
      <c r="GB395" s="6"/>
      <c r="GC395" s="6"/>
      <c r="GD395" s="6"/>
      <c r="GE395" s="6"/>
      <c r="GF395" s="6"/>
      <c r="GG395" s="6"/>
      <c r="GH395" s="6"/>
      <c r="GI395" s="6"/>
      <c r="GJ395" s="6"/>
      <c r="GK395" s="6"/>
      <c r="GL395" s="6"/>
      <c r="GM395" s="6"/>
      <c r="GN395" s="6"/>
      <c r="GO395" s="6"/>
      <c r="GP395" s="6"/>
      <c r="GQ395" s="6"/>
      <c r="GR395" s="6"/>
      <c r="GS395" s="6"/>
      <c r="GT395" s="6"/>
      <c r="GU395" s="6"/>
      <c r="GV395" s="6"/>
      <c r="GW395" s="6"/>
      <c r="GX395" s="6"/>
      <c r="GY395" s="6"/>
      <c r="GZ395" s="6"/>
      <c r="HA395" s="6"/>
      <c r="HB395" s="6"/>
      <c r="HC395" s="6"/>
      <c r="HD395" s="6"/>
      <c r="HE395" s="6"/>
      <c r="HF395" s="6"/>
      <c r="HG395" s="6"/>
      <c r="HH395" s="6"/>
      <c r="HI395" s="6"/>
      <c r="HJ395" s="6"/>
      <c r="HK395" s="6"/>
      <c r="HL395" s="6"/>
      <c r="HM395" s="6"/>
      <c r="HN395" s="6"/>
      <c r="HO395" s="6"/>
      <c r="HP395" s="6"/>
      <c r="HQ395" s="6"/>
      <c r="HR395" s="6"/>
      <c r="HS395" s="6"/>
      <c r="HT395" s="6"/>
      <c r="HU395" s="6"/>
      <c r="HV395" s="6"/>
      <c r="HW395" s="6"/>
      <c r="HX395" s="6"/>
      <c r="HY395" s="6"/>
      <c r="HZ395" s="6"/>
      <c r="IA395" s="6"/>
      <c r="IB395" s="6"/>
      <c r="IC395" s="6"/>
      <c r="ID395" s="6"/>
      <c r="IE395" s="6"/>
      <c r="IF395" s="6"/>
    </row>
    <row r="396" spans="1:240" s="37" customFormat="1" ht="54" customHeight="1" hidden="1">
      <c r="A396" s="36"/>
      <c r="B396" s="33"/>
      <c r="C396" s="33"/>
      <c r="D396" s="33"/>
      <c r="E396" s="33"/>
      <c r="F396" s="34"/>
      <c r="G396" s="96" t="s">
        <v>659</v>
      </c>
      <c r="H396" s="39" t="s">
        <v>458</v>
      </c>
      <c r="I396" s="97"/>
      <c r="J396" s="98">
        <f t="shared" si="9"/>
        <v>0</v>
      </c>
      <c r="K396" s="98">
        <f t="shared" si="9"/>
        <v>0</v>
      </c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  <c r="CE396" s="6"/>
      <c r="CF396" s="6"/>
      <c r="CG396" s="6"/>
      <c r="CH396" s="6"/>
      <c r="CI396" s="6"/>
      <c r="CJ396" s="6"/>
      <c r="CK396" s="6"/>
      <c r="CL396" s="6"/>
      <c r="CM396" s="6"/>
      <c r="CN396" s="6"/>
      <c r="CO396" s="6"/>
      <c r="CP396" s="6"/>
      <c r="CQ396" s="6"/>
      <c r="CR396" s="6"/>
      <c r="CS396" s="6"/>
      <c r="CT396" s="6"/>
      <c r="CU396" s="6"/>
      <c r="CV396" s="6"/>
      <c r="CW396" s="6"/>
      <c r="CX396" s="6"/>
      <c r="CY396" s="6"/>
      <c r="CZ396" s="6"/>
      <c r="DA396" s="6"/>
      <c r="DB396" s="6"/>
      <c r="DC396" s="6"/>
      <c r="DD396" s="6"/>
      <c r="DE396" s="6"/>
      <c r="DF396" s="6"/>
      <c r="DG396" s="6"/>
      <c r="DH396" s="6"/>
      <c r="DI396" s="6"/>
      <c r="DJ396" s="6"/>
      <c r="DK396" s="6"/>
      <c r="DL396" s="6"/>
      <c r="DM396" s="6"/>
      <c r="DN396" s="6"/>
      <c r="DO396" s="6"/>
      <c r="DP396" s="6"/>
      <c r="DQ396" s="6"/>
      <c r="DR396" s="6"/>
      <c r="DS396" s="6"/>
      <c r="DT396" s="6"/>
      <c r="DU396" s="6"/>
      <c r="DV396" s="6"/>
      <c r="DW396" s="6"/>
      <c r="DX396" s="6"/>
      <c r="DY396" s="6"/>
      <c r="DZ396" s="6"/>
      <c r="EA396" s="6"/>
      <c r="EB396" s="6"/>
      <c r="EC396" s="6"/>
      <c r="ED396" s="6"/>
      <c r="EE396" s="6"/>
      <c r="EF396" s="6"/>
      <c r="EG396" s="6"/>
      <c r="EH396" s="6"/>
      <c r="EI396" s="6"/>
      <c r="EJ396" s="6"/>
      <c r="EK396" s="6"/>
      <c r="EL396" s="6"/>
      <c r="EM396" s="6"/>
      <c r="EN396" s="6"/>
      <c r="EO396" s="6"/>
      <c r="EP396" s="6"/>
      <c r="EQ396" s="6"/>
      <c r="ER396" s="6"/>
      <c r="ES396" s="6"/>
      <c r="ET396" s="6"/>
      <c r="EU396" s="6"/>
      <c r="EV396" s="6"/>
      <c r="EW396" s="6"/>
      <c r="EX396" s="6"/>
      <c r="EY396" s="6"/>
      <c r="EZ396" s="6"/>
      <c r="FA396" s="6"/>
      <c r="FB396" s="6"/>
      <c r="FC396" s="6"/>
      <c r="FD396" s="6"/>
      <c r="FE396" s="6"/>
      <c r="FF396" s="6"/>
      <c r="FG396" s="6"/>
      <c r="FH396" s="6"/>
      <c r="FI396" s="6"/>
      <c r="FJ396" s="6"/>
      <c r="FK396" s="6"/>
      <c r="FL396" s="6"/>
      <c r="FM396" s="6"/>
      <c r="FN396" s="6"/>
      <c r="FO396" s="6"/>
      <c r="FP396" s="6"/>
      <c r="FQ396" s="6"/>
      <c r="FR396" s="6"/>
      <c r="FS396" s="6"/>
      <c r="FT396" s="6"/>
      <c r="FU396" s="6"/>
      <c r="FV396" s="6"/>
      <c r="FW396" s="6"/>
      <c r="FX396" s="6"/>
      <c r="FY396" s="6"/>
      <c r="FZ396" s="6"/>
      <c r="GA396" s="6"/>
      <c r="GB396" s="6"/>
      <c r="GC396" s="6"/>
      <c r="GD396" s="6"/>
      <c r="GE396" s="6"/>
      <c r="GF396" s="6"/>
      <c r="GG396" s="6"/>
      <c r="GH396" s="6"/>
      <c r="GI396" s="6"/>
      <c r="GJ396" s="6"/>
      <c r="GK396" s="6"/>
      <c r="GL396" s="6"/>
      <c r="GM396" s="6"/>
      <c r="GN396" s="6"/>
      <c r="GO396" s="6"/>
      <c r="GP396" s="6"/>
      <c r="GQ396" s="6"/>
      <c r="GR396" s="6"/>
      <c r="GS396" s="6"/>
      <c r="GT396" s="6"/>
      <c r="GU396" s="6"/>
      <c r="GV396" s="6"/>
      <c r="GW396" s="6"/>
      <c r="GX396" s="6"/>
      <c r="GY396" s="6"/>
      <c r="GZ396" s="6"/>
      <c r="HA396" s="6"/>
      <c r="HB396" s="6"/>
      <c r="HC396" s="6"/>
      <c r="HD396" s="6"/>
      <c r="HE396" s="6"/>
      <c r="HF396" s="6"/>
      <c r="HG396" s="6"/>
      <c r="HH396" s="6"/>
      <c r="HI396" s="6"/>
      <c r="HJ396" s="6"/>
      <c r="HK396" s="6"/>
      <c r="HL396" s="6"/>
      <c r="HM396" s="6"/>
      <c r="HN396" s="6"/>
      <c r="HO396" s="6"/>
      <c r="HP396" s="6"/>
      <c r="HQ396" s="6"/>
      <c r="HR396" s="6"/>
      <c r="HS396" s="6"/>
      <c r="HT396" s="6"/>
      <c r="HU396" s="6"/>
      <c r="HV396" s="6"/>
      <c r="HW396" s="6"/>
      <c r="HX396" s="6"/>
      <c r="HY396" s="6"/>
      <c r="HZ396" s="6"/>
      <c r="IA396" s="6"/>
      <c r="IB396" s="6"/>
      <c r="IC396" s="6"/>
      <c r="ID396" s="6"/>
      <c r="IE396" s="6"/>
      <c r="IF396" s="6"/>
    </row>
    <row r="397" spans="1:240" s="37" customFormat="1" ht="49.5" customHeight="1" hidden="1">
      <c r="A397" s="36"/>
      <c r="B397" s="33"/>
      <c r="C397" s="33"/>
      <c r="D397" s="33"/>
      <c r="E397" s="33"/>
      <c r="F397" s="34"/>
      <c r="G397" s="101" t="s">
        <v>631</v>
      </c>
      <c r="H397" s="44" t="s">
        <v>459</v>
      </c>
      <c r="I397" s="97"/>
      <c r="J397" s="98">
        <f>J398+J404</f>
        <v>0</v>
      </c>
      <c r="K397" s="98">
        <f>K398+K404</f>
        <v>0</v>
      </c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  <c r="CE397" s="6"/>
      <c r="CF397" s="6"/>
      <c r="CG397" s="6"/>
      <c r="CH397" s="6"/>
      <c r="CI397" s="6"/>
      <c r="CJ397" s="6"/>
      <c r="CK397" s="6"/>
      <c r="CL397" s="6"/>
      <c r="CM397" s="6"/>
      <c r="CN397" s="6"/>
      <c r="CO397" s="6"/>
      <c r="CP397" s="6"/>
      <c r="CQ397" s="6"/>
      <c r="CR397" s="6"/>
      <c r="CS397" s="6"/>
      <c r="CT397" s="6"/>
      <c r="CU397" s="6"/>
      <c r="CV397" s="6"/>
      <c r="CW397" s="6"/>
      <c r="CX397" s="6"/>
      <c r="CY397" s="6"/>
      <c r="CZ397" s="6"/>
      <c r="DA397" s="6"/>
      <c r="DB397" s="6"/>
      <c r="DC397" s="6"/>
      <c r="DD397" s="6"/>
      <c r="DE397" s="6"/>
      <c r="DF397" s="6"/>
      <c r="DG397" s="6"/>
      <c r="DH397" s="6"/>
      <c r="DI397" s="6"/>
      <c r="DJ397" s="6"/>
      <c r="DK397" s="6"/>
      <c r="DL397" s="6"/>
      <c r="DM397" s="6"/>
      <c r="DN397" s="6"/>
      <c r="DO397" s="6"/>
      <c r="DP397" s="6"/>
      <c r="DQ397" s="6"/>
      <c r="DR397" s="6"/>
      <c r="DS397" s="6"/>
      <c r="DT397" s="6"/>
      <c r="DU397" s="6"/>
      <c r="DV397" s="6"/>
      <c r="DW397" s="6"/>
      <c r="DX397" s="6"/>
      <c r="DY397" s="6"/>
      <c r="DZ397" s="6"/>
      <c r="EA397" s="6"/>
      <c r="EB397" s="6"/>
      <c r="EC397" s="6"/>
      <c r="ED397" s="6"/>
      <c r="EE397" s="6"/>
      <c r="EF397" s="6"/>
      <c r="EG397" s="6"/>
      <c r="EH397" s="6"/>
      <c r="EI397" s="6"/>
      <c r="EJ397" s="6"/>
      <c r="EK397" s="6"/>
      <c r="EL397" s="6"/>
      <c r="EM397" s="6"/>
      <c r="EN397" s="6"/>
      <c r="EO397" s="6"/>
      <c r="EP397" s="6"/>
      <c r="EQ397" s="6"/>
      <c r="ER397" s="6"/>
      <c r="ES397" s="6"/>
      <c r="ET397" s="6"/>
      <c r="EU397" s="6"/>
      <c r="EV397" s="6"/>
      <c r="EW397" s="6"/>
      <c r="EX397" s="6"/>
      <c r="EY397" s="6"/>
      <c r="EZ397" s="6"/>
      <c r="FA397" s="6"/>
      <c r="FB397" s="6"/>
      <c r="FC397" s="6"/>
      <c r="FD397" s="6"/>
      <c r="FE397" s="6"/>
      <c r="FF397" s="6"/>
      <c r="FG397" s="6"/>
      <c r="FH397" s="6"/>
      <c r="FI397" s="6"/>
      <c r="FJ397" s="6"/>
      <c r="FK397" s="6"/>
      <c r="FL397" s="6"/>
      <c r="FM397" s="6"/>
      <c r="FN397" s="6"/>
      <c r="FO397" s="6"/>
      <c r="FP397" s="6"/>
      <c r="FQ397" s="6"/>
      <c r="FR397" s="6"/>
      <c r="FS397" s="6"/>
      <c r="FT397" s="6"/>
      <c r="FU397" s="6"/>
      <c r="FV397" s="6"/>
      <c r="FW397" s="6"/>
      <c r="FX397" s="6"/>
      <c r="FY397" s="6"/>
      <c r="FZ397" s="6"/>
      <c r="GA397" s="6"/>
      <c r="GB397" s="6"/>
      <c r="GC397" s="6"/>
      <c r="GD397" s="6"/>
      <c r="GE397" s="6"/>
      <c r="GF397" s="6"/>
      <c r="GG397" s="6"/>
      <c r="GH397" s="6"/>
      <c r="GI397" s="6"/>
      <c r="GJ397" s="6"/>
      <c r="GK397" s="6"/>
      <c r="GL397" s="6"/>
      <c r="GM397" s="6"/>
      <c r="GN397" s="6"/>
      <c r="GO397" s="6"/>
      <c r="GP397" s="6"/>
      <c r="GQ397" s="6"/>
      <c r="GR397" s="6"/>
      <c r="GS397" s="6"/>
      <c r="GT397" s="6"/>
      <c r="GU397" s="6"/>
      <c r="GV397" s="6"/>
      <c r="GW397" s="6"/>
      <c r="GX397" s="6"/>
      <c r="GY397" s="6"/>
      <c r="GZ397" s="6"/>
      <c r="HA397" s="6"/>
      <c r="HB397" s="6"/>
      <c r="HC397" s="6"/>
      <c r="HD397" s="6"/>
      <c r="HE397" s="6"/>
      <c r="HF397" s="6"/>
      <c r="HG397" s="6"/>
      <c r="HH397" s="6"/>
      <c r="HI397" s="6"/>
      <c r="HJ397" s="6"/>
      <c r="HK397" s="6"/>
      <c r="HL397" s="6"/>
      <c r="HM397" s="6"/>
      <c r="HN397" s="6"/>
      <c r="HO397" s="6"/>
      <c r="HP397" s="6"/>
      <c r="HQ397" s="6"/>
      <c r="HR397" s="6"/>
      <c r="HS397" s="6"/>
      <c r="HT397" s="6"/>
      <c r="HU397" s="6"/>
      <c r="HV397" s="6"/>
      <c r="HW397" s="6"/>
      <c r="HX397" s="6"/>
      <c r="HY397" s="6"/>
      <c r="HZ397" s="6"/>
      <c r="IA397" s="6"/>
      <c r="IB397" s="6"/>
      <c r="IC397" s="6"/>
      <c r="ID397" s="6"/>
      <c r="IE397" s="6"/>
      <c r="IF397" s="6"/>
    </row>
    <row r="398" spans="1:240" s="37" customFormat="1" ht="52.5" customHeight="1" hidden="1">
      <c r="A398" s="36"/>
      <c r="B398" s="33"/>
      <c r="C398" s="33"/>
      <c r="D398" s="33"/>
      <c r="E398" s="33"/>
      <c r="F398" s="34"/>
      <c r="G398" s="96" t="s">
        <v>660</v>
      </c>
      <c r="H398" s="28" t="s">
        <v>460</v>
      </c>
      <c r="I398" s="97"/>
      <c r="J398" s="98">
        <f t="shared" si="9"/>
        <v>0</v>
      </c>
      <c r="K398" s="98">
        <f t="shared" si="9"/>
        <v>0</v>
      </c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  <c r="CE398" s="6"/>
      <c r="CF398" s="6"/>
      <c r="CG398" s="6"/>
      <c r="CH398" s="6"/>
      <c r="CI398" s="6"/>
      <c r="CJ398" s="6"/>
      <c r="CK398" s="6"/>
      <c r="CL398" s="6"/>
      <c r="CM398" s="6"/>
      <c r="CN398" s="6"/>
      <c r="CO398" s="6"/>
      <c r="CP398" s="6"/>
      <c r="CQ398" s="6"/>
      <c r="CR398" s="6"/>
      <c r="CS398" s="6"/>
      <c r="CT398" s="6"/>
      <c r="CU398" s="6"/>
      <c r="CV398" s="6"/>
      <c r="CW398" s="6"/>
      <c r="CX398" s="6"/>
      <c r="CY398" s="6"/>
      <c r="CZ398" s="6"/>
      <c r="DA398" s="6"/>
      <c r="DB398" s="6"/>
      <c r="DC398" s="6"/>
      <c r="DD398" s="6"/>
      <c r="DE398" s="6"/>
      <c r="DF398" s="6"/>
      <c r="DG398" s="6"/>
      <c r="DH398" s="6"/>
      <c r="DI398" s="6"/>
      <c r="DJ398" s="6"/>
      <c r="DK398" s="6"/>
      <c r="DL398" s="6"/>
      <c r="DM398" s="6"/>
      <c r="DN398" s="6"/>
      <c r="DO398" s="6"/>
      <c r="DP398" s="6"/>
      <c r="DQ398" s="6"/>
      <c r="DR398" s="6"/>
      <c r="DS398" s="6"/>
      <c r="DT398" s="6"/>
      <c r="DU398" s="6"/>
      <c r="DV398" s="6"/>
      <c r="DW398" s="6"/>
      <c r="DX398" s="6"/>
      <c r="DY398" s="6"/>
      <c r="DZ398" s="6"/>
      <c r="EA398" s="6"/>
      <c r="EB398" s="6"/>
      <c r="EC398" s="6"/>
      <c r="ED398" s="6"/>
      <c r="EE398" s="6"/>
      <c r="EF398" s="6"/>
      <c r="EG398" s="6"/>
      <c r="EH398" s="6"/>
      <c r="EI398" s="6"/>
      <c r="EJ398" s="6"/>
      <c r="EK398" s="6"/>
      <c r="EL398" s="6"/>
      <c r="EM398" s="6"/>
      <c r="EN398" s="6"/>
      <c r="EO398" s="6"/>
      <c r="EP398" s="6"/>
      <c r="EQ398" s="6"/>
      <c r="ER398" s="6"/>
      <c r="ES398" s="6"/>
      <c r="ET398" s="6"/>
      <c r="EU398" s="6"/>
      <c r="EV398" s="6"/>
      <c r="EW398" s="6"/>
      <c r="EX398" s="6"/>
      <c r="EY398" s="6"/>
      <c r="EZ398" s="6"/>
      <c r="FA398" s="6"/>
      <c r="FB398" s="6"/>
      <c r="FC398" s="6"/>
      <c r="FD398" s="6"/>
      <c r="FE398" s="6"/>
      <c r="FF398" s="6"/>
      <c r="FG398" s="6"/>
      <c r="FH398" s="6"/>
      <c r="FI398" s="6"/>
      <c r="FJ398" s="6"/>
      <c r="FK398" s="6"/>
      <c r="FL398" s="6"/>
      <c r="FM398" s="6"/>
      <c r="FN398" s="6"/>
      <c r="FO398" s="6"/>
      <c r="FP398" s="6"/>
      <c r="FQ398" s="6"/>
      <c r="FR398" s="6"/>
      <c r="FS398" s="6"/>
      <c r="FT398" s="6"/>
      <c r="FU398" s="6"/>
      <c r="FV398" s="6"/>
      <c r="FW398" s="6"/>
      <c r="FX398" s="6"/>
      <c r="FY398" s="6"/>
      <c r="FZ398" s="6"/>
      <c r="GA398" s="6"/>
      <c r="GB398" s="6"/>
      <c r="GC398" s="6"/>
      <c r="GD398" s="6"/>
      <c r="GE398" s="6"/>
      <c r="GF398" s="6"/>
      <c r="GG398" s="6"/>
      <c r="GH398" s="6"/>
      <c r="GI398" s="6"/>
      <c r="GJ398" s="6"/>
      <c r="GK398" s="6"/>
      <c r="GL398" s="6"/>
      <c r="GM398" s="6"/>
      <c r="GN398" s="6"/>
      <c r="GO398" s="6"/>
      <c r="GP398" s="6"/>
      <c r="GQ398" s="6"/>
      <c r="GR398" s="6"/>
      <c r="GS398" s="6"/>
      <c r="GT398" s="6"/>
      <c r="GU398" s="6"/>
      <c r="GV398" s="6"/>
      <c r="GW398" s="6"/>
      <c r="GX398" s="6"/>
      <c r="GY398" s="6"/>
      <c r="GZ398" s="6"/>
      <c r="HA398" s="6"/>
      <c r="HB398" s="6"/>
      <c r="HC398" s="6"/>
      <c r="HD398" s="6"/>
      <c r="HE398" s="6"/>
      <c r="HF398" s="6"/>
      <c r="HG398" s="6"/>
      <c r="HH398" s="6"/>
      <c r="HI398" s="6"/>
      <c r="HJ398" s="6"/>
      <c r="HK398" s="6"/>
      <c r="HL398" s="6"/>
      <c r="HM398" s="6"/>
      <c r="HN398" s="6"/>
      <c r="HO398" s="6"/>
      <c r="HP398" s="6"/>
      <c r="HQ398" s="6"/>
      <c r="HR398" s="6"/>
      <c r="HS398" s="6"/>
      <c r="HT398" s="6"/>
      <c r="HU398" s="6"/>
      <c r="HV398" s="6"/>
      <c r="HW398" s="6"/>
      <c r="HX398" s="6"/>
      <c r="HY398" s="6"/>
      <c r="HZ398" s="6"/>
      <c r="IA398" s="6"/>
      <c r="IB398" s="6"/>
      <c r="IC398" s="6"/>
      <c r="ID398" s="6"/>
      <c r="IE398" s="6"/>
      <c r="IF398" s="6"/>
    </row>
    <row r="399" spans="1:240" s="37" customFormat="1" ht="15" hidden="1">
      <c r="A399" s="36"/>
      <c r="B399" s="33"/>
      <c r="C399" s="33"/>
      <c r="D399" s="33"/>
      <c r="E399" s="33"/>
      <c r="F399" s="34"/>
      <c r="G399" s="96" t="s">
        <v>1</v>
      </c>
      <c r="H399" s="97"/>
      <c r="I399" s="97">
        <v>800</v>
      </c>
      <c r="J399" s="98"/>
      <c r="K399" s="98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  <c r="CE399" s="6"/>
      <c r="CF399" s="6"/>
      <c r="CG399" s="6"/>
      <c r="CH399" s="6"/>
      <c r="CI399" s="6"/>
      <c r="CJ399" s="6"/>
      <c r="CK399" s="6"/>
      <c r="CL399" s="6"/>
      <c r="CM399" s="6"/>
      <c r="CN399" s="6"/>
      <c r="CO399" s="6"/>
      <c r="CP399" s="6"/>
      <c r="CQ399" s="6"/>
      <c r="CR399" s="6"/>
      <c r="CS399" s="6"/>
      <c r="CT399" s="6"/>
      <c r="CU399" s="6"/>
      <c r="CV399" s="6"/>
      <c r="CW399" s="6"/>
      <c r="CX399" s="6"/>
      <c r="CY399" s="6"/>
      <c r="CZ399" s="6"/>
      <c r="DA399" s="6"/>
      <c r="DB399" s="6"/>
      <c r="DC399" s="6"/>
      <c r="DD399" s="6"/>
      <c r="DE399" s="6"/>
      <c r="DF399" s="6"/>
      <c r="DG399" s="6"/>
      <c r="DH399" s="6"/>
      <c r="DI399" s="6"/>
      <c r="DJ399" s="6"/>
      <c r="DK399" s="6"/>
      <c r="DL399" s="6"/>
      <c r="DM399" s="6"/>
      <c r="DN399" s="6"/>
      <c r="DO399" s="6"/>
      <c r="DP399" s="6"/>
      <c r="DQ399" s="6"/>
      <c r="DR399" s="6"/>
      <c r="DS399" s="6"/>
      <c r="DT399" s="6"/>
      <c r="DU399" s="6"/>
      <c r="DV399" s="6"/>
      <c r="DW399" s="6"/>
      <c r="DX399" s="6"/>
      <c r="DY399" s="6"/>
      <c r="DZ399" s="6"/>
      <c r="EA399" s="6"/>
      <c r="EB399" s="6"/>
      <c r="EC399" s="6"/>
      <c r="ED399" s="6"/>
      <c r="EE399" s="6"/>
      <c r="EF399" s="6"/>
      <c r="EG399" s="6"/>
      <c r="EH399" s="6"/>
      <c r="EI399" s="6"/>
      <c r="EJ399" s="6"/>
      <c r="EK399" s="6"/>
      <c r="EL399" s="6"/>
      <c r="EM399" s="6"/>
      <c r="EN399" s="6"/>
      <c r="EO399" s="6"/>
      <c r="EP399" s="6"/>
      <c r="EQ399" s="6"/>
      <c r="ER399" s="6"/>
      <c r="ES399" s="6"/>
      <c r="ET399" s="6"/>
      <c r="EU399" s="6"/>
      <c r="EV399" s="6"/>
      <c r="EW399" s="6"/>
      <c r="EX399" s="6"/>
      <c r="EY399" s="6"/>
      <c r="EZ399" s="6"/>
      <c r="FA399" s="6"/>
      <c r="FB399" s="6"/>
      <c r="FC399" s="6"/>
      <c r="FD399" s="6"/>
      <c r="FE399" s="6"/>
      <c r="FF399" s="6"/>
      <c r="FG399" s="6"/>
      <c r="FH399" s="6"/>
      <c r="FI399" s="6"/>
      <c r="FJ399" s="6"/>
      <c r="FK399" s="6"/>
      <c r="FL399" s="6"/>
      <c r="FM399" s="6"/>
      <c r="FN399" s="6"/>
      <c r="FO399" s="6"/>
      <c r="FP399" s="6"/>
      <c r="FQ399" s="6"/>
      <c r="FR399" s="6"/>
      <c r="FS399" s="6"/>
      <c r="FT399" s="6"/>
      <c r="FU399" s="6"/>
      <c r="FV399" s="6"/>
      <c r="FW399" s="6"/>
      <c r="FX399" s="6"/>
      <c r="FY399" s="6"/>
      <c r="FZ399" s="6"/>
      <c r="GA399" s="6"/>
      <c r="GB399" s="6"/>
      <c r="GC399" s="6"/>
      <c r="GD399" s="6"/>
      <c r="GE399" s="6"/>
      <c r="GF399" s="6"/>
      <c r="GG399" s="6"/>
      <c r="GH399" s="6"/>
      <c r="GI399" s="6"/>
      <c r="GJ399" s="6"/>
      <c r="GK399" s="6"/>
      <c r="GL399" s="6"/>
      <c r="GM399" s="6"/>
      <c r="GN399" s="6"/>
      <c r="GO399" s="6"/>
      <c r="GP399" s="6"/>
      <c r="GQ399" s="6"/>
      <c r="GR399" s="6"/>
      <c r="GS399" s="6"/>
      <c r="GT399" s="6"/>
      <c r="GU399" s="6"/>
      <c r="GV399" s="6"/>
      <c r="GW399" s="6"/>
      <c r="GX399" s="6"/>
      <c r="GY399" s="6"/>
      <c r="GZ399" s="6"/>
      <c r="HA399" s="6"/>
      <c r="HB399" s="6"/>
      <c r="HC399" s="6"/>
      <c r="HD399" s="6"/>
      <c r="HE399" s="6"/>
      <c r="HF399" s="6"/>
      <c r="HG399" s="6"/>
      <c r="HH399" s="6"/>
      <c r="HI399" s="6"/>
      <c r="HJ399" s="6"/>
      <c r="HK399" s="6"/>
      <c r="HL399" s="6"/>
      <c r="HM399" s="6"/>
      <c r="HN399" s="6"/>
      <c r="HO399" s="6"/>
      <c r="HP399" s="6"/>
      <c r="HQ399" s="6"/>
      <c r="HR399" s="6"/>
      <c r="HS399" s="6"/>
      <c r="HT399" s="6"/>
      <c r="HU399" s="6"/>
      <c r="HV399" s="6"/>
      <c r="HW399" s="6"/>
      <c r="HX399" s="6"/>
      <c r="HY399" s="6"/>
      <c r="HZ399" s="6"/>
      <c r="IA399" s="6"/>
      <c r="IB399" s="6"/>
      <c r="IC399" s="6"/>
      <c r="ID399" s="6"/>
      <c r="IE399" s="6"/>
      <c r="IF399" s="6"/>
    </row>
    <row r="400" spans="1:11" ht="77.25" hidden="1">
      <c r="A400" s="4"/>
      <c r="B400" s="33"/>
      <c r="C400" s="33"/>
      <c r="D400" s="33"/>
      <c r="E400" s="33"/>
      <c r="F400" s="34"/>
      <c r="G400" s="113" t="s">
        <v>259</v>
      </c>
      <c r="H400" s="114" t="s">
        <v>258</v>
      </c>
      <c r="I400" s="115"/>
      <c r="J400" s="116"/>
      <c r="K400" s="117">
        <f>K401</f>
        <v>0</v>
      </c>
    </row>
    <row r="401" spans="1:11" ht="15" hidden="1">
      <c r="A401" s="4"/>
      <c r="B401" s="33"/>
      <c r="C401" s="33"/>
      <c r="D401" s="33"/>
      <c r="E401" s="33"/>
      <c r="F401" s="34"/>
      <c r="G401" s="32" t="s">
        <v>1</v>
      </c>
      <c r="H401" s="115"/>
      <c r="I401" s="115">
        <v>800</v>
      </c>
      <c r="J401" s="116"/>
      <c r="K401" s="117"/>
    </row>
    <row r="402" spans="1:11" ht="77.25" hidden="1">
      <c r="A402" s="4"/>
      <c r="B402" s="33"/>
      <c r="C402" s="33"/>
      <c r="D402" s="33"/>
      <c r="E402" s="33"/>
      <c r="F402" s="34"/>
      <c r="G402" s="113" t="s">
        <v>257</v>
      </c>
      <c r="H402" s="114" t="s">
        <v>256</v>
      </c>
      <c r="I402" s="115"/>
      <c r="J402" s="116"/>
      <c r="K402" s="117">
        <f>K403</f>
        <v>0</v>
      </c>
    </row>
    <row r="403" spans="1:11" ht="15" hidden="1">
      <c r="A403" s="4"/>
      <c r="B403" s="33"/>
      <c r="C403" s="33"/>
      <c r="D403" s="33"/>
      <c r="E403" s="33"/>
      <c r="F403" s="34"/>
      <c r="G403" s="32" t="s">
        <v>1</v>
      </c>
      <c r="H403" s="97"/>
      <c r="I403" s="115">
        <v>800</v>
      </c>
      <c r="J403" s="116"/>
      <c r="K403" s="117"/>
    </row>
    <row r="404" spans="1:11" ht="61.5" hidden="1">
      <c r="A404" s="4"/>
      <c r="B404" s="166"/>
      <c r="C404" s="166"/>
      <c r="D404" s="166"/>
      <c r="E404" s="166"/>
      <c r="F404" s="167"/>
      <c r="G404" s="149" t="s">
        <v>645</v>
      </c>
      <c r="H404" s="28" t="s">
        <v>642</v>
      </c>
      <c r="I404" s="115"/>
      <c r="J404" s="117">
        <f>J405</f>
        <v>0</v>
      </c>
      <c r="K404" s="117">
        <f>K405</f>
        <v>0</v>
      </c>
    </row>
    <row r="405" spans="1:11" ht="15" hidden="1">
      <c r="A405" s="4"/>
      <c r="B405" s="166"/>
      <c r="C405" s="166"/>
      <c r="D405" s="166"/>
      <c r="E405" s="166"/>
      <c r="F405" s="167"/>
      <c r="G405" s="96" t="s">
        <v>1</v>
      </c>
      <c r="H405" s="97"/>
      <c r="I405" s="115">
        <v>800</v>
      </c>
      <c r="J405" s="117"/>
      <c r="K405" s="117"/>
    </row>
    <row r="406" spans="1:11" ht="64.5" customHeight="1">
      <c r="A406" s="4"/>
      <c r="B406" s="139"/>
      <c r="C406" s="139"/>
      <c r="D406" s="139"/>
      <c r="E406" s="139"/>
      <c r="F406" s="140"/>
      <c r="G406" s="38" t="s">
        <v>681</v>
      </c>
      <c r="H406" s="39" t="s">
        <v>608</v>
      </c>
      <c r="I406" s="115"/>
      <c r="J406" s="151">
        <f>J407</f>
        <v>33933466</v>
      </c>
      <c r="K406" s="151">
        <f>K407</f>
        <v>0</v>
      </c>
    </row>
    <row r="407" spans="1:11" ht="61.5">
      <c r="A407" s="4"/>
      <c r="B407" s="139"/>
      <c r="C407" s="139"/>
      <c r="D407" s="139"/>
      <c r="E407" s="139"/>
      <c r="F407" s="140"/>
      <c r="G407" s="149" t="s">
        <v>682</v>
      </c>
      <c r="H407" s="39" t="s">
        <v>609</v>
      </c>
      <c r="I407" s="115"/>
      <c r="J407" s="117">
        <f>J408+J413</f>
        <v>33933466</v>
      </c>
      <c r="K407" s="117">
        <f>K408+K413</f>
        <v>0</v>
      </c>
    </row>
    <row r="408" spans="1:11" ht="53.25" customHeight="1">
      <c r="A408" s="4"/>
      <c r="B408" s="139"/>
      <c r="C408" s="139"/>
      <c r="D408" s="139"/>
      <c r="E408" s="139"/>
      <c r="F408" s="140"/>
      <c r="G408" s="150" t="s">
        <v>611</v>
      </c>
      <c r="H408" s="44" t="s">
        <v>610</v>
      </c>
      <c r="I408" s="115"/>
      <c r="J408" s="117">
        <f>J409+J411</f>
        <v>33933466</v>
      </c>
      <c r="K408" s="117">
        <f>K409+K411</f>
        <v>0</v>
      </c>
    </row>
    <row r="409" spans="1:11" ht="30.75">
      <c r="A409" s="4"/>
      <c r="B409" s="139"/>
      <c r="C409" s="139"/>
      <c r="D409" s="139"/>
      <c r="E409" s="139"/>
      <c r="F409" s="140"/>
      <c r="G409" s="32" t="s">
        <v>618</v>
      </c>
      <c r="H409" s="28" t="s">
        <v>615</v>
      </c>
      <c r="I409" s="115"/>
      <c r="J409" s="117">
        <f>J410</f>
        <v>2518466</v>
      </c>
      <c r="K409" s="117">
        <f>K410</f>
        <v>0</v>
      </c>
    </row>
    <row r="410" spans="1:11" ht="46.5">
      <c r="A410" s="4"/>
      <c r="B410" s="139"/>
      <c r="C410" s="139"/>
      <c r="D410" s="139"/>
      <c r="E410" s="139"/>
      <c r="F410" s="140"/>
      <c r="G410" s="32" t="s">
        <v>18</v>
      </c>
      <c r="H410" s="44"/>
      <c r="I410" s="115">
        <v>400</v>
      </c>
      <c r="J410" s="117">
        <v>2518466</v>
      </c>
      <c r="K410" s="117"/>
    </row>
    <row r="411" spans="1:11" ht="30.75">
      <c r="A411" s="4"/>
      <c r="B411" s="139"/>
      <c r="C411" s="139"/>
      <c r="D411" s="139"/>
      <c r="E411" s="139"/>
      <c r="F411" s="140"/>
      <c r="G411" s="149" t="s">
        <v>508</v>
      </c>
      <c r="H411" s="28" t="s">
        <v>616</v>
      </c>
      <c r="I411" s="115"/>
      <c r="J411" s="117">
        <f>J412</f>
        <v>31415000</v>
      </c>
      <c r="K411" s="117">
        <f>K412</f>
        <v>0</v>
      </c>
    </row>
    <row r="412" spans="1:11" ht="46.5">
      <c r="A412" s="4"/>
      <c r="B412" s="139"/>
      <c r="C412" s="139"/>
      <c r="D412" s="139"/>
      <c r="E412" s="139"/>
      <c r="F412" s="140"/>
      <c r="G412" s="32" t="s">
        <v>18</v>
      </c>
      <c r="H412" s="44"/>
      <c r="I412" s="115">
        <v>400</v>
      </c>
      <c r="J412" s="117">
        <v>31415000</v>
      </c>
      <c r="K412" s="117"/>
    </row>
    <row r="413" spans="1:11" ht="33" customHeight="1" hidden="1">
      <c r="A413" s="4"/>
      <c r="B413" s="139"/>
      <c r="C413" s="139"/>
      <c r="D413" s="139"/>
      <c r="E413" s="139"/>
      <c r="F413" s="140"/>
      <c r="G413" s="150" t="s">
        <v>544</v>
      </c>
      <c r="H413" s="44" t="s">
        <v>612</v>
      </c>
      <c r="I413" s="115"/>
      <c r="J413" s="117">
        <f>J414+J416</f>
        <v>0</v>
      </c>
      <c r="K413" s="117">
        <f>K414+K416</f>
        <v>0</v>
      </c>
    </row>
    <row r="414" spans="1:11" ht="46.5" hidden="1">
      <c r="A414" s="4"/>
      <c r="B414" s="139"/>
      <c r="C414" s="139"/>
      <c r="D414" s="139"/>
      <c r="E414" s="139"/>
      <c r="F414" s="140"/>
      <c r="G414" s="32" t="s">
        <v>619</v>
      </c>
      <c r="H414" s="28" t="s">
        <v>613</v>
      </c>
      <c r="I414" s="115"/>
      <c r="J414" s="117">
        <f>J415</f>
        <v>0</v>
      </c>
      <c r="K414" s="117">
        <f>K415</f>
        <v>0</v>
      </c>
    </row>
    <row r="415" spans="1:11" ht="46.5" hidden="1">
      <c r="A415" s="4"/>
      <c r="B415" s="139"/>
      <c r="C415" s="139"/>
      <c r="D415" s="139"/>
      <c r="E415" s="139"/>
      <c r="F415" s="140"/>
      <c r="G415" s="32" t="s">
        <v>18</v>
      </c>
      <c r="H415" s="44"/>
      <c r="I415" s="115">
        <v>400</v>
      </c>
      <c r="J415" s="117"/>
      <c r="K415" s="117"/>
    </row>
    <row r="416" spans="1:11" ht="39.75" customHeight="1" hidden="1">
      <c r="A416" s="4"/>
      <c r="B416" s="139"/>
      <c r="C416" s="139"/>
      <c r="D416" s="139"/>
      <c r="E416" s="139"/>
      <c r="F416" s="140"/>
      <c r="G416" s="149" t="s">
        <v>617</v>
      </c>
      <c r="H416" s="28" t="s">
        <v>614</v>
      </c>
      <c r="I416" s="115"/>
      <c r="J416" s="117">
        <f>J417</f>
        <v>0</v>
      </c>
      <c r="K416" s="117">
        <f>K417</f>
        <v>0</v>
      </c>
    </row>
    <row r="417" spans="1:11" ht="46.5" hidden="1">
      <c r="A417" s="4"/>
      <c r="B417" s="139"/>
      <c r="C417" s="139"/>
      <c r="D417" s="139"/>
      <c r="E417" s="139"/>
      <c r="F417" s="140"/>
      <c r="G417" s="32" t="s">
        <v>18</v>
      </c>
      <c r="H417" s="97"/>
      <c r="I417" s="115">
        <v>400</v>
      </c>
      <c r="J417" s="117"/>
      <c r="K417" s="117">
        <v>0</v>
      </c>
    </row>
    <row r="418" spans="1:240" s="37" customFormat="1" ht="49.5" customHeight="1">
      <c r="A418" s="36"/>
      <c r="B418" s="201" t="s">
        <v>30</v>
      </c>
      <c r="C418" s="201"/>
      <c r="D418" s="201"/>
      <c r="E418" s="201"/>
      <c r="F418" s="202"/>
      <c r="G418" s="38" t="s">
        <v>683</v>
      </c>
      <c r="H418" s="39" t="s">
        <v>409</v>
      </c>
      <c r="I418" s="40" t="s">
        <v>0</v>
      </c>
      <c r="J418" s="41">
        <f>J419+J427</f>
        <v>9479483</v>
      </c>
      <c r="K418" s="41">
        <f>K419+K427</f>
        <v>2509440</v>
      </c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  <c r="BW418" s="6"/>
      <c r="BX418" s="6"/>
      <c r="BY418" s="6"/>
      <c r="BZ418" s="6"/>
      <c r="CA418" s="6"/>
      <c r="CB418" s="6"/>
      <c r="CC418" s="6"/>
      <c r="CD418" s="6"/>
      <c r="CE418" s="6"/>
      <c r="CF418" s="6"/>
      <c r="CG418" s="6"/>
      <c r="CH418" s="6"/>
      <c r="CI418" s="6"/>
      <c r="CJ418" s="6"/>
      <c r="CK418" s="6"/>
      <c r="CL418" s="6"/>
      <c r="CM418" s="6"/>
      <c r="CN418" s="6"/>
      <c r="CO418" s="6"/>
      <c r="CP418" s="6"/>
      <c r="CQ418" s="6"/>
      <c r="CR418" s="6"/>
      <c r="CS418" s="6"/>
      <c r="CT418" s="6"/>
      <c r="CU418" s="6"/>
      <c r="CV418" s="6"/>
      <c r="CW418" s="6"/>
      <c r="CX418" s="6"/>
      <c r="CY418" s="6"/>
      <c r="CZ418" s="6"/>
      <c r="DA418" s="6"/>
      <c r="DB418" s="6"/>
      <c r="DC418" s="6"/>
      <c r="DD418" s="6"/>
      <c r="DE418" s="6"/>
      <c r="DF418" s="6"/>
      <c r="DG418" s="6"/>
      <c r="DH418" s="6"/>
      <c r="DI418" s="6"/>
      <c r="DJ418" s="6"/>
      <c r="DK418" s="6"/>
      <c r="DL418" s="6"/>
      <c r="DM418" s="6"/>
      <c r="DN418" s="6"/>
      <c r="DO418" s="6"/>
      <c r="DP418" s="6"/>
      <c r="DQ418" s="6"/>
      <c r="DR418" s="6"/>
      <c r="DS418" s="6"/>
      <c r="DT418" s="6"/>
      <c r="DU418" s="6"/>
      <c r="DV418" s="6"/>
      <c r="DW418" s="6"/>
      <c r="DX418" s="6"/>
      <c r="DY418" s="6"/>
      <c r="DZ418" s="6"/>
      <c r="EA418" s="6"/>
      <c r="EB418" s="6"/>
      <c r="EC418" s="6"/>
      <c r="ED418" s="6"/>
      <c r="EE418" s="6"/>
      <c r="EF418" s="6"/>
      <c r="EG418" s="6"/>
      <c r="EH418" s="6"/>
      <c r="EI418" s="6"/>
      <c r="EJ418" s="6"/>
      <c r="EK418" s="6"/>
      <c r="EL418" s="6"/>
      <c r="EM418" s="6"/>
      <c r="EN418" s="6"/>
      <c r="EO418" s="6"/>
      <c r="EP418" s="6"/>
      <c r="EQ418" s="6"/>
      <c r="ER418" s="6"/>
      <c r="ES418" s="6"/>
      <c r="ET418" s="6"/>
      <c r="EU418" s="6"/>
      <c r="EV418" s="6"/>
      <c r="EW418" s="6"/>
      <c r="EX418" s="6"/>
      <c r="EY418" s="6"/>
      <c r="EZ418" s="6"/>
      <c r="FA418" s="6"/>
      <c r="FB418" s="6"/>
      <c r="FC418" s="6"/>
      <c r="FD418" s="6"/>
      <c r="FE418" s="6"/>
      <c r="FF418" s="6"/>
      <c r="FG418" s="6"/>
      <c r="FH418" s="6"/>
      <c r="FI418" s="6"/>
      <c r="FJ418" s="6"/>
      <c r="FK418" s="6"/>
      <c r="FL418" s="6"/>
      <c r="FM418" s="6"/>
      <c r="FN418" s="6"/>
      <c r="FO418" s="6"/>
      <c r="FP418" s="6"/>
      <c r="FQ418" s="6"/>
      <c r="FR418" s="6"/>
      <c r="FS418" s="6"/>
      <c r="FT418" s="6"/>
      <c r="FU418" s="6"/>
      <c r="FV418" s="6"/>
      <c r="FW418" s="6"/>
      <c r="FX418" s="6"/>
      <c r="FY418" s="6"/>
      <c r="FZ418" s="6"/>
      <c r="GA418" s="6"/>
      <c r="GB418" s="6"/>
      <c r="GC418" s="6"/>
      <c r="GD418" s="6"/>
      <c r="GE418" s="6"/>
      <c r="GF418" s="6"/>
      <c r="GG418" s="6"/>
      <c r="GH418" s="6"/>
      <c r="GI418" s="6"/>
      <c r="GJ418" s="6"/>
      <c r="GK418" s="6"/>
      <c r="GL418" s="6"/>
      <c r="GM418" s="6"/>
      <c r="GN418" s="6"/>
      <c r="GO418" s="6"/>
      <c r="GP418" s="6"/>
      <c r="GQ418" s="6"/>
      <c r="GR418" s="6"/>
      <c r="GS418" s="6"/>
      <c r="GT418" s="6"/>
      <c r="GU418" s="6"/>
      <c r="GV418" s="6"/>
      <c r="GW418" s="6"/>
      <c r="GX418" s="6"/>
      <c r="GY418" s="6"/>
      <c r="GZ418" s="6"/>
      <c r="HA418" s="6"/>
      <c r="HB418" s="6"/>
      <c r="HC418" s="6"/>
      <c r="HD418" s="6"/>
      <c r="HE418" s="6"/>
      <c r="HF418" s="6"/>
      <c r="HG418" s="6"/>
      <c r="HH418" s="6"/>
      <c r="HI418" s="6"/>
      <c r="HJ418" s="6"/>
      <c r="HK418" s="6"/>
      <c r="HL418" s="6"/>
      <c r="HM418" s="6"/>
      <c r="HN418" s="6"/>
      <c r="HO418" s="6"/>
      <c r="HP418" s="6"/>
      <c r="HQ418" s="6"/>
      <c r="HR418" s="6"/>
      <c r="HS418" s="6"/>
      <c r="HT418" s="6"/>
      <c r="HU418" s="6"/>
      <c r="HV418" s="6"/>
      <c r="HW418" s="6"/>
      <c r="HX418" s="6"/>
      <c r="HY418" s="6"/>
      <c r="HZ418" s="6"/>
      <c r="IA418" s="6"/>
      <c r="IB418" s="6"/>
      <c r="IC418" s="6"/>
      <c r="ID418" s="6"/>
      <c r="IE418" s="6"/>
      <c r="IF418" s="6"/>
    </row>
    <row r="419" spans="1:240" s="37" customFormat="1" ht="45">
      <c r="A419" s="36"/>
      <c r="B419" s="207" t="s">
        <v>29</v>
      </c>
      <c r="C419" s="207"/>
      <c r="D419" s="207"/>
      <c r="E419" s="207"/>
      <c r="F419" s="208"/>
      <c r="G419" s="42" t="s">
        <v>684</v>
      </c>
      <c r="H419" s="39" t="s">
        <v>410</v>
      </c>
      <c r="I419" s="29" t="s">
        <v>0</v>
      </c>
      <c r="J419" s="30">
        <f aca="true" t="shared" si="10" ref="J419:K421">J420</f>
        <v>200000</v>
      </c>
      <c r="K419" s="30">
        <f t="shared" si="10"/>
        <v>200000</v>
      </c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  <c r="BW419" s="6"/>
      <c r="BX419" s="6"/>
      <c r="BY419" s="6"/>
      <c r="BZ419" s="6"/>
      <c r="CA419" s="6"/>
      <c r="CB419" s="6"/>
      <c r="CC419" s="6"/>
      <c r="CD419" s="6"/>
      <c r="CE419" s="6"/>
      <c r="CF419" s="6"/>
      <c r="CG419" s="6"/>
      <c r="CH419" s="6"/>
      <c r="CI419" s="6"/>
      <c r="CJ419" s="6"/>
      <c r="CK419" s="6"/>
      <c r="CL419" s="6"/>
      <c r="CM419" s="6"/>
      <c r="CN419" s="6"/>
      <c r="CO419" s="6"/>
      <c r="CP419" s="6"/>
      <c r="CQ419" s="6"/>
      <c r="CR419" s="6"/>
      <c r="CS419" s="6"/>
      <c r="CT419" s="6"/>
      <c r="CU419" s="6"/>
      <c r="CV419" s="6"/>
      <c r="CW419" s="6"/>
      <c r="CX419" s="6"/>
      <c r="CY419" s="6"/>
      <c r="CZ419" s="6"/>
      <c r="DA419" s="6"/>
      <c r="DB419" s="6"/>
      <c r="DC419" s="6"/>
      <c r="DD419" s="6"/>
      <c r="DE419" s="6"/>
      <c r="DF419" s="6"/>
      <c r="DG419" s="6"/>
      <c r="DH419" s="6"/>
      <c r="DI419" s="6"/>
      <c r="DJ419" s="6"/>
      <c r="DK419" s="6"/>
      <c r="DL419" s="6"/>
      <c r="DM419" s="6"/>
      <c r="DN419" s="6"/>
      <c r="DO419" s="6"/>
      <c r="DP419" s="6"/>
      <c r="DQ419" s="6"/>
      <c r="DR419" s="6"/>
      <c r="DS419" s="6"/>
      <c r="DT419" s="6"/>
      <c r="DU419" s="6"/>
      <c r="DV419" s="6"/>
      <c r="DW419" s="6"/>
      <c r="DX419" s="6"/>
      <c r="DY419" s="6"/>
      <c r="DZ419" s="6"/>
      <c r="EA419" s="6"/>
      <c r="EB419" s="6"/>
      <c r="EC419" s="6"/>
      <c r="ED419" s="6"/>
      <c r="EE419" s="6"/>
      <c r="EF419" s="6"/>
      <c r="EG419" s="6"/>
      <c r="EH419" s="6"/>
      <c r="EI419" s="6"/>
      <c r="EJ419" s="6"/>
      <c r="EK419" s="6"/>
      <c r="EL419" s="6"/>
      <c r="EM419" s="6"/>
      <c r="EN419" s="6"/>
      <c r="EO419" s="6"/>
      <c r="EP419" s="6"/>
      <c r="EQ419" s="6"/>
      <c r="ER419" s="6"/>
      <c r="ES419" s="6"/>
      <c r="ET419" s="6"/>
      <c r="EU419" s="6"/>
      <c r="EV419" s="6"/>
      <c r="EW419" s="6"/>
      <c r="EX419" s="6"/>
      <c r="EY419" s="6"/>
      <c r="EZ419" s="6"/>
      <c r="FA419" s="6"/>
      <c r="FB419" s="6"/>
      <c r="FC419" s="6"/>
      <c r="FD419" s="6"/>
      <c r="FE419" s="6"/>
      <c r="FF419" s="6"/>
      <c r="FG419" s="6"/>
      <c r="FH419" s="6"/>
      <c r="FI419" s="6"/>
      <c r="FJ419" s="6"/>
      <c r="FK419" s="6"/>
      <c r="FL419" s="6"/>
      <c r="FM419" s="6"/>
      <c r="FN419" s="6"/>
      <c r="FO419" s="6"/>
      <c r="FP419" s="6"/>
      <c r="FQ419" s="6"/>
      <c r="FR419" s="6"/>
      <c r="FS419" s="6"/>
      <c r="FT419" s="6"/>
      <c r="FU419" s="6"/>
      <c r="FV419" s="6"/>
      <c r="FW419" s="6"/>
      <c r="FX419" s="6"/>
      <c r="FY419" s="6"/>
      <c r="FZ419" s="6"/>
      <c r="GA419" s="6"/>
      <c r="GB419" s="6"/>
      <c r="GC419" s="6"/>
      <c r="GD419" s="6"/>
      <c r="GE419" s="6"/>
      <c r="GF419" s="6"/>
      <c r="GG419" s="6"/>
      <c r="GH419" s="6"/>
      <c r="GI419" s="6"/>
      <c r="GJ419" s="6"/>
      <c r="GK419" s="6"/>
      <c r="GL419" s="6"/>
      <c r="GM419" s="6"/>
      <c r="GN419" s="6"/>
      <c r="GO419" s="6"/>
      <c r="GP419" s="6"/>
      <c r="GQ419" s="6"/>
      <c r="GR419" s="6"/>
      <c r="GS419" s="6"/>
      <c r="GT419" s="6"/>
      <c r="GU419" s="6"/>
      <c r="GV419" s="6"/>
      <c r="GW419" s="6"/>
      <c r="GX419" s="6"/>
      <c r="GY419" s="6"/>
      <c r="GZ419" s="6"/>
      <c r="HA419" s="6"/>
      <c r="HB419" s="6"/>
      <c r="HC419" s="6"/>
      <c r="HD419" s="6"/>
      <c r="HE419" s="6"/>
      <c r="HF419" s="6"/>
      <c r="HG419" s="6"/>
      <c r="HH419" s="6"/>
      <c r="HI419" s="6"/>
      <c r="HJ419" s="6"/>
      <c r="HK419" s="6"/>
      <c r="HL419" s="6"/>
      <c r="HM419" s="6"/>
      <c r="HN419" s="6"/>
      <c r="HO419" s="6"/>
      <c r="HP419" s="6"/>
      <c r="HQ419" s="6"/>
      <c r="HR419" s="6"/>
      <c r="HS419" s="6"/>
      <c r="HT419" s="6"/>
      <c r="HU419" s="6"/>
      <c r="HV419" s="6"/>
      <c r="HW419" s="6"/>
      <c r="HX419" s="6"/>
      <c r="HY419" s="6"/>
      <c r="HZ419" s="6"/>
      <c r="IA419" s="6"/>
      <c r="IB419" s="6"/>
      <c r="IC419" s="6"/>
      <c r="ID419" s="6"/>
      <c r="IE419" s="6"/>
      <c r="IF419" s="6"/>
    </row>
    <row r="420" spans="1:240" s="37" customFormat="1" ht="55.5" customHeight="1">
      <c r="A420" s="36"/>
      <c r="B420" s="71"/>
      <c r="C420" s="71"/>
      <c r="D420" s="71"/>
      <c r="E420" s="71"/>
      <c r="F420" s="72"/>
      <c r="G420" s="43" t="s">
        <v>412</v>
      </c>
      <c r="H420" s="44" t="s">
        <v>411</v>
      </c>
      <c r="I420" s="29"/>
      <c r="J420" s="30">
        <f>J421+J425</f>
        <v>200000</v>
      </c>
      <c r="K420" s="30">
        <f>K421+K425</f>
        <v>200000</v>
      </c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  <c r="BW420" s="6"/>
      <c r="BX420" s="6"/>
      <c r="BY420" s="6"/>
      <c r="BZ420" s="6"/>
      <c r="CA420" s="6"/>
      <c r="CB420" s="6"/>
      <c r="CC420" s="6"/>
      <c r="CD420" s="6"/>
      <c r="CE420" s="6"/>
      <c r="CF420" s="6"/>
      <c r="CG420" s="6"/>
      <c r="CH420" s="6"/>
      <c r="CI420" s="6"/>
      <c r="CJ420" s="6"/>
      <c r="CK420" s="6"/>
      <c r="CL420" s="6"/>
      <c r="CM420" s="6"/>
      <c r="CN420" s="6"/>
      <c r="CO420" s="6"/>
      <c r="CP420" s="6"/>
      <c r="CQ420" s="6"/>
      <c r="CR420" s="6"/>
      <c r="CS420" s="6"/>
      <c r="CT420" s="6"/>
      <c r="CU420" s="6"/>
      <c r="CV420" s="6"/>
      <c r="CW420" s="6"/>
      <c r="CX420" s="6"/>
      <c r="CY420" s="6"/>
      <c r="CZ420" s="6"/>
      <c r="DA420" s="6"/>
      <c r="DB420" s="6"/>
      <c r="DC420" s="6"/>
      <c r="DD420" s="6"/>
      <c r="DE420" s="6"/>
      <c r="DF420" s="6"/>
      <c r="DG420" s="6"/>
      <c r="DH420" s="6"/>
      <c r="DI420" s="6"/>
      <c r="DJ420" s="6"/>
      <c r="DK420" s="6"/>
      <c r="DL420" s="6"/>
      <c r="DM420" s="6"/>
      <c r="DN420" s="6"/>
      <c r="DO420" s="6"/>
      <c r="DP420" s="6"/>
      <c r="DQ420" s="6"/>
      <c r="DR420" s="6"/>
      <c r="DS420" s="6"/>
      <c r="DT420" s="6"/>
      <c r="DU420" s="6"/>
      <c r="DV420" s="6"/>
      <c r="DW420" s="6"/>
      <c r="DX420" s="6"/>
      <c r="DY420" s="6"/>
      <c r="DZ420" s="6"/>
      <c r="EA420" s="6"/>
      <c r="EB420" s="6"/>
      <c r="EC420" s="6"/>
      <c r="ED420" s="6"/>
      <c r="EE420" s="6"/>
      <c r="EF420" s="6"/>
      <c r="EG420" s="6"/>
      <c r="EH420" s="6"/>
      <c r="EI420" s="6"/>
      <c r="EJ420" s="6"/>
      <c r="EK420" s="6"/>
      <c r="EL420" s="6"/>
      <c r="EM420" s="6"/>
      <c r="EN420" s="6"/>
      <c r="EO420" s="6"/>
      <c r="EP420" s="6"/>
      <c r="EQ420" s="6"/>
      <c r="ER420" s="6"/>
      <c r="ES420" s="6"/>
      <c r="ET420" s="6"/>
      <c r="EU420" s="6"/>
      <c r="EV420" s="6"/>
      <c r="EW420" s="6"/>
      <c r="EX420" s="6"/>
      <c r="EY420" s="6"/>
      <c r="EZ420" s="6"/>
      <c r="FA420" s="6"/>
      <c r="FB420" s="6"/>
      <c r="FC420" s="6"/>
      <c r="FD420" s="6"/>
      <c r="FE420" s="6"/>
      <c r="FF420" s="6"/>
      <c r="FG420" s="6"/>
      <c r="FH420" s="6"/>
      <c r="FI420" s="6"/>
      <c r="FJ420" s="6"/>
      <c r="FK420" s="6"/>
      <c r="FL420" s="6"/>
      <c r="FM420" s="6"/>
      <c r="FN420" s="6"/>
      <c r="FO420" s="6"/>
      <c r="FP420" s="6"/>
      <c r="FQ420" s="6"/>
      <c r="FR420" s="6"/>
      <c r="FS420" s="6"/>
      <c r="FT420" s="6"/>
      <c r="FU420" s="6"/>
      <c r="FV420" s="6"/>
      <c r="FW420" s="6"/>
      <c r="FX420" s="6"/>
      <c r="FY420" s="6"/>
      <c r="FZ420" s="6"/>
      <c r="GA420" s="6"/>
      <c r="GB420" s="6"/>
      <c r="GC420" s="6"/>
      <c r="GD420" s="6"/>
      <c r="GE420" s="6"/>
      <c r="GF420" s="6"/>
      <c r="GG420" s="6"/>
      <c r="GH420" s="6"/>
      <c r="GI420" s="6"/>
      <c r="GJ420" s="6"/>
      <c r="GK420" s="6"/>
      <c r="GL420" s="6"/>
      <c r="GM420" s="6"/>
      <c r="GN420" s="6"/>
      <c r="GO420" s="6"/>
      <c r="GP420" s="6"/>
      <c r="GQ420" s="6"/>
      <c r="GR420" s="6"/>
      <c r="GS420" s="6"/>
      <c r="GT420" s="6"/>
      <c r="GU420" s="6"/>
      <c r="GV420" s="6"/>
      <c r="GW420" s="6"/>
      <c r="GX420" s="6"/>
      <c r="GY420" s="6"/>
      <c r="GZ420" s="6"/>
      <c r="HA420" s="6"/>
      <c r="HB420" s="6"/>
      <c r="HC420" s="6"/>
      <c r="HD420" s="6"/>
      <c r="HE420" s="6"/>
      <c r="HF420" s="6"/>
      <c r="HG420" s="6"/>
      <c r="HH420" s="6"/>
      <c r="HI420" s="6"/>
      <c r="HJ420" s="6"/>
      <c r="HK420" s="6"/>
      <c r="HL420" s="6"/>
      <c r="HM420" s="6"/>
      <c r="HN420" s="6"/>
      <c r="HO420" s="6"/>
      <c r="HP420" s="6"/>
      <c r="HQ420" s="6"/>
      <c r="HR420" s="6"/>
      <c r="HS420" s="6"/>
      <c r="HT420" s="6"/>
      <c r="HU420" s="6"/>
      <c r="HV420" s="6"/>
      <c r="HW420" s="6"/>
      <c r="HX420" s="6"/>
      <c r="HY420" s="6"/>
      <c r="HZ420" s="6"/>
      <c r="IA420" s="6"/>
      <c r="IB420" s="6"/>
      <c r="IC420" s="6"/>
      <c r="ID420" s="6"/>
      <c r="IE420" s="6"/>
      <c r="IF420" s="6"/>
    </row>
    <row r="421" spans="1:240" s="37" customFormat="1" ht="46.5">
      <c r="A421" s="36"/>
      <c r="B421" s="195" t="s">
        <v>28</v>
      </c>
      <c r="C421" s="195"/>
      <c r="D421" s="195"/>
      <c r="E421" s="195"/>
      <c r="F421" s="196"/>
      <c r="G421" s="32" t="s">
        <v>685</v>
      </c>
      <c r="H421" s="28" t="s">
        <v>413</v>
      </c>
      <c r="I421" s="29" t="s">
        <v>0</v>
      </c>
      <c r="J421" s="30">
        <f t="shared" si="10"/>
        <v>200000</v>
      </c>
      <c r="K421" s="30">
        <f t="shared" si="10"/>
        <v>200000</v>
      </c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  <c r="BW421" s="6"/>
      <c r="BX421" s="6"/>
      <c r="BY421" s="6"/>
      <c r="BZ421" s="6"/>
      <c r="CA421" s="6"/>
      <c r="CB421" s="6"/>
      <c r="CC421" s="6"/>
      <c r="CD421" s="6"/>
      <c r="CE421" s="6"/>
      <c r="CF421" s="6"/>
      <c r="CG421" s="6"/>
      <c r="CH421" s="6"/>
      <c r="CI421" s="6"/>
      <c r="CJ421" s="6"/>
      <c r="CK421" s="6"/>
      <c r="CL421" s="6"/>
      <c r="CM421" s="6"/>
      <c r="CN421" s="6"/>
      <c r="CO421" s="6"/>
      <c r="CP421" s="6"/>
      <c r="CQ421" s="6"/>
      <c r="CR421" s="6"/>
      <c r="CS421" s="6"/>
      <c r="CT421" s="6"/>
      <c r="CU421" s="6"/>
      <c r="CV421" s="6"/>
      <c r="CW421" s="6"/>
      <c r="CX421" s="6"/>
      <c r="CY421" s="6"/>
      <c r="CZ421" s="6"/>
      <c r="DA421" s="6"/>
      <c r="DB421" s="6"/>
      <c r="DC421" s="6"/>
      <c r="DD421" s="6"/>
      <c r="DE421" s="6"/>
      <c r="DF421" s="6"/>
      <c r="DG421" s="6"/>
      <c r="DH421" s="6"/>
      <c r="DI421" s="6"/>
      <c r="DJ421" s="6"/>
      <c r="DK421" s="6"/>
      <c r="DL421" s="6"/>
      <c r="DM421" s="6"/>
      <c r="DN421" s="6"/>
      <c r="DO421" s="6"/>
      <c r="DP421" s="6"/>
      <c r="DQ421" s="6"/>
      <c r="DR421" s="6"/>
      <c r="DS421" s="6"/>
      <c r="DT421" s="6"/>
      <c r="DU421" s="6"/>
      <c r="DV421" s="6"/>
      <c r="DW421" s="6"/>
      <c r="DX421" s="6"/>
      <c r="DY421" s="6"/>
      <c r="DZ421" s="6"/>
      <c r="EA421" s="6"/>
      <c r="EB421" s="6"/>
      <c r="EC421" s="6"/>
      <c r="ED421" s="6"/>
      <c r="EE421" s="6"/>
      <c r="EF421" s="6"/>
      <c r="EG421" s="6"/>
      <c r="EH421" s="6"/>
      <c r="EI421" s="6"/>
      <c r="EJ421" s="6"/>
      <c r="EK421" s="6"/>
      <c r="EL421" s="6"/>
      <c r="EM421" s="6"/>
      <c r="EN421" s="6"/>
      <c r="EO421" s="6"/>
      <c r="EP421" s="6"/>
      <c r="EQ421" s="6"/>
      <c r="ER421" s="6"/>
      <c r="ES421" s="6"/>
      <c r="ET421" s="6"/>
      <c r="EU421" s="6"/>
      <c r="EV421" s="6"/>
      <c r="EW421" s="6"/>
      <c r="EX421" s="6"/>
      <c r="EY421" s="6"/>
      <c r="EZ421" s="6"/>
      <c r="FA421" s="6"/>
      <c r="FB421" s="6"/>
      <c r="FC421" s="6"/>
      <c r="FD421" s="6"/>
      <c r="FE421" s="6"/>
      <c r="FF421" s="6"/>
      <c r="FG421" s="6"/>
      <c r="FH421" s="6"/>
      <c r="FI421" s="6"/>
      <c r="FJ421" s="6"/>
      <c r="FK421" s="6"/>
      <c r="FL421" s="6"/>
      <c r="FM421" s="6"/>
      <c r="FN421" s="6"/>
      <c r="FO421" s="6"/>
      <c r="FP421" s="6"/>
      <c r="FQ421" s="6"/>
      <c r="FR421" s="6"/>
      <c r="FS421" s="6"/>
      <c r="FT421" s="6"/>
      <c r="FU421" s="6"/>
      <c r="FV421" s="6"/>
      <c r="FW421" s="6"/>
      <c r="FX421" s="6"/>
      <c r="FY421" s="6"/>
      <c r="FZ421" s="6"/>
      <c r="GA421" s="6"/>
      <c r="GB421" s="6"/>
      <c r="GC421" s="6"/>
      <c r="GD421" s="6"/>
      <c r="GE421" s="6"/>
      <c r="GF421" s="6"/>
      <c r="GG421" s="6"/>
      <c r="GH421" s="6"/>
      <c r="GI421" s="6"/>
      <c r="GJ421" s="6"/>
      <c r="GK421" s="6"/>
      <c r="GL421" s="6"/>
      <c r="GM421" s="6"/>
      <c r="GN421" s="6"/>
      <c r="GO421" s="6"/>
      <c r="GP421" s="6"/>
      <c r="GQ421" s="6"/>
      <c r="GR421" s="6"/>
      <c r="GS421" s="6"/>
      <c r="GT421" s="6"/>
      <c r="GU421" s="6"/>
      <c r="GV421" s="6"/>
      <c r="GW421" s="6"/>
      <c r="GX421" s="6"/>
      <c r="GY421" s="6"/>
      <c r="GZ421" s="6"/>
      <c r="HA421" s="6"/>
      <c r="HB421" s="6"/>
      <c r="HC421" s="6"/>
      <c r="HD421" s="6"/>
      <c r="HE421" s="6"/>
      <c r="HF421" s="6"/>
      <c r="HG421" s="6"/>
      <c r="HH421" s="6"/>
      <c r="HI421" s="6"/>
      <c r="HJ421" s="6"/>
      <c r="HK421" s="6"/>
      <c r="HL421" s="6"/>
      <c r="HM421" s="6"/>
      <c r="HN421" s="6"/>
      <c r="HO421" s="6"/>
      <c r="HP421" s="6"/>
      <c r="HQ421" s="6"/>
      <c r="HR421" s="6"/>
      <c r="HS421" s="6"/>
      <c r="HT421" s="6"/>
      <c r="HU421" s="6"/>
      <c r="HV421" s="6"/>
      <c r="HW421" s="6"/>
      <c r="HX421" s="6"/>
      <c r="HY421" s="6"/>
      <c r="HZ421" s="6"/>
      <c r="IA421" s="6"/>
      <c r="IB421" s="6"/>
      <c r="IC421" s="6"/>
      <c r="ID421" s="6"/>
      <c r="IE421" s="6"/>
      <c r="IF421" s="6"/>
    </row>
    <row r="422" spans="1:240" s="37" customFormat="1" ht="30.75">
      <c r="A422" s="36"/>
      <c r="B422" s="195">
        <v>200</v>
      </c>
      <c r="C422" s="195"/>
      <c r="D422" s="195"/>
      <c r="E422" s="195"/>
      <c r="F422" s="196"/>
      <c r="G422" s="32" t="s">
        <v>2</v>
      </c>
      <c r="H422" s="28" t="s">
        <v>0</v>
      </c>
      <c r="I422" s="29">
        <v>200</v>
      </c>
      <c r="J422" s="30">
        <v>200000</v>
      </c>
      <c r="K422" s="30">
        <v>200000</v>
      </c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  <c r="BW422" s="6"/>
      <c r="BX422" s="6"/>
      <c r="BY422" s="6"/>
      <c r="BZ422" s="6"/>
      <c r="CA422" s="6"/>
      <c r="CB422" s="6"/>
      <c r="CC422" s="6"/>
      <c r="CD422" s="6"/>
      <c r="CE422" s="6"/>
      <c r="CF422" s="6"/>
      <c r="CG422" s="6"/>
      <c r="CH422" s="6"/>
      <c r="CI422" s="6"/>
      <c r="CJ422" s="6"/>
      <c r="CK422" s="6"/>
      <c r="CL422" s="6"/>
      <c r="CM422" s="6"/>
      <c r="CN422" s="6"/>
      <c r="CO422" s="6"/>
      <c r="CP422" s="6"/>
      <c r="CQ422" s="6"/>
      <c r="CR422" s="6"/>
      <c r="CS422" s="6"/>
      <c r="CT422" s="6"/>
      <c r="CU422" s="6"/>
      <c r="CV422" s="6"/>
      <c r="CW422" s="6"/>
      <c r="CX422" s="6"/>
      <c r="CY422" s="6"/>
      <c r="CZ422" s="6"/>
      <c r="DA422" s="6"/>
      <c r="DB422" s="6"/>
      <c r="DC422" s="6"/>
      <c r="DD422" s="6"/>
      <c r="DE422" s="6"/>
      <c r="DF422" s="6"/>
      <c r="DG422" s="6"/>
      <c r="DH422" s="6"/>
      <c r="DI422" s="6"/>
      <c r="DJ422" s="6"/>
      <c r="DK422" s="6"/>
      <c r="DL422" s="6"/>
      <c r="DM422" s="6"/>
      <c r="DN422" s="6"/>
      <c r="DO422" s="6"/>
      <c r="DP422" s="6"/>
      <c r="DQ422" s="6"/>
      <c r="DR422" s="6"/>
      <c r="DS422" s="6"/>
      <c r="DT422" s="6"/>
      <c r="DU422" s="6"/>
      <c r="DV422" s="6"/>
      <c r="DW422" s="6"/>
      <c r="DX422" s="6"/>
      <c r="DY422" s="6"/>
      <c r="DZ422" s="6"/>
      <c r="EA422" s="6"/>
      <c r="EB422" s="6"/>
      <c r="EC422" s="6"/>
      <c r="ED422" s="6"/>
      <c r="EE422" s="6"/>
      <c r="EF422" s="6"/>
      <c r="EG422" s="6"/>
      <c r="EH422" s="6"/>
      <c r="EI422" s="6"/>
      <c r="EJ422" s="6"/>
      <c r="EK422" s="6"/>
      <c r="EL422" s="6"/>
      <c r="EM422" s="6"/>
      <c r="EN422" s="6"/>
      <c r="EO422" s="6"/>
      <c r="EP422" s="6"/>
      <c r="EQ422" s="6"/>
      <c r="ER422" s="6"/>
      <c r="ES422" s="6"/>
      <c r="ET422" s="6"/>
      <c r="EU422" s="6"/>
      <c r="EV422" s="6"/>
      <c r="EW422" s="6"/>
      <c r="EX422" s="6"/>
      <c r="EY422" s="6"/>
      <c r="EZ422" s="6"/>
      <c r="FA422" s="6"/>
      <c r="FB422" s="6"/>
      <c r="FC422" s="6"/>
      <c r="FD422" s="6"/>
      <c r="FE422" s="6"/>
      <c r="FF422" s="6"/>
      <c r="FG422" s="6"/>
      <c r="FH422" s="6"/>
      <c r="FI422" s="6"/>
      <c r="FJ422" s="6"/>
      <c r="FK422" s="6"/>
      <c r="FL422" s="6"/>
      <c r="FM422" s="6"/>
      <c r="FN422" s="6"/>
      <c r="FO422" s="6"/>
      <c r="FP422" s="6"/>
      <c r="FQ422" s="6"/>
      <c r="FR422" s="6"/>
      <c r="FS422" s="6"/>
      <c r="FT422" s="6"/>
      <c r="FU422" s="6"/>
      <c r="FV422" s="6"/>
      <c r="FW422" s="6"/>
      <c r="FX422" s="6"/>
      <c r="FY422" s="6"/>
      <c r="FZ422" s="6"/>
      <c r="GA422" s="6"/>
      <c r="GB422" s="6"/>
      <c r="GC422" s="6"/>
      <c r="GD422" s="6"/>
      <c r="GE422" s="6"/>
      <c r="GF422" s="6"/>
      <c r="GG422" s="6"/>
      <c r="GH422" s="6"/>
      <c r="GI422" s="6"/>
      <c r="GJ422" s="6"/>
      <c r="GK422" s="6"/>
      <c r="GL422" s="6"/>
      <c r="GM422" s="6"/>
      <c r="GN422" s="6"/>
      <c r="GO422" s="6"/>
      <c r="GP422" s="6"/>
      <c r="GQ422" s="6"/>
      <c r="GR422" s="6"/>
      <c r="GS422" s="6"/>
      <c r="GT422" s="6"/>
      <c r="GU422" s="6"/>
      <c r="GV422" s="6"/>
      <c r="GW422" s="6"/>
      <c r="GX422" s="6"/>
      <c r="GY422" s="6"/>
      <c r="GZ422" s="6"/>
      <c r="HA422" s="6"/>
      <c r="HB422" s="6"/>
      <c r="HC422" s="6"/>
      <c r="HD422" s="6"/>
      <c r="HE422" s="6"/>
      <c r="HF422" s="6"/>
      <c r="HG422" s="6"/>
      <c r="HH422" s="6"/>
      <c r="HI422" s="6"/>
      <c r="HJ422" s="6"/>
      <c r="HK422" s="6"/>
      <c r="HL422" s="6"/>
      <c r="HM422" s="6"/>
      <c r="HN422" s="6"/>
      <c r="HO422" s="6"/>
      <c r="HP422" s="6"/>
      <c r="HQ422" s="6"/>
      <c r="HR422" s="6"/>
      <c r="HS422" s="6"/>
      <c r="HT422" s="6"/>
      <c r="HU422" s="6"/>
      <c r="HV422" s="6"/>
      <c r="HW422" s="6"/>
      <c r="HX422" s="6"/>
      <c r="HY422" s="6"/>
      <c r="HZ422" s="6"/>
      <c r="IA422" s="6"/>
      <c r="IB422" s="6"/>
      <c r="IC422" s="6"/>
      <c r="ID422" s="6"/>
      <c r="IE422" s="6"/>
      <c r="IF422" s="6"/>
    </row>
    <row r="423" spans="1:11" ht="30.75" hidden="1">
      <c r="A423" s="4"/>
      <c r="B423" s="33"/>
      <c r="C423" s="33"/>
      <c r="D423" s="33"/>
      <c r="E423" s="33"/>
      <c r="F423" s="34"/>
      <c r="G423" s="32" t="s">
        <v>269</v>
      </c>
      <c r="H423" s="35" t="s">
        <v>268</v>
      </c>
      <c r="I423" s="29"/>
      <c r="J423" s="30"/>
      <c r="K423" s="30"/>
    </row>
    <row r="424" spans="1:11" ht="30.75" hidden="1">
      <c r="A424" s="4"/>
      <c r="B424" s="33"/>
      <c r="C424" s="33"/>
      <c r="D424" s="33"/>
      <c r="E424" s="33"/>
      <c r="F424" s="34"/>
      <c r="G424" s="32" t="s">
        <v>2</v>
      </c>
      <c r="H424" s="28"/>
      <c r="I424" s="29">
        <v>200</v>
      </c>
      <c r="J424" s="30"/>
      <c r="K424" s="30">
        <v>50000</v>
      </c>
    </row>
    <row r="425" spans="1:11" ht="46.5" hidden="1">
      <c r="A425" s="4"/>
      <c r="B425" s="33"/>
      <c r="C425" s="33"/>
      <c r="D425" s="33"/>
      <c r="E425" s="33"/>
      <c r="F425" s="34"/>
      <c r="G425" s="32" t="s">
        <v>495</v>
      </c>
      <c r="H425" s="28" t="s">
        <v>494</v>
      </c>
      <c r="I425" s="29"/>
      <c r="J425" s="30">
        <f>J426</f>
        <v>0</v>
      </c>
      <c r="K425" s="30">
        <f>K426</f>
        <v>0</v>
      </c>
    </row>
    <row r="426" spans="1:11" ht="39" customHeight="1" hidden="1">
      <c r="A426" s="4"/>
      <c r="B426" s="33"/>
      <c r="C426" s="33"/>
      <c r="D426" s="33"/>
      <c r="E426" s="33"/>
      <c r="F426" s="34"/>
      <c r="G426" s="32" t="s">
        <v>4</v>
      </c>
      <c r="H426" s="28"/>
      <c r="I426" s="29">
        <v>200</v>
      </c>
      <c r="J426" s="30">
        <v>0</v>
      </c>
      <c r="K426" s="30">
        <v>0</v>
      </c>
    </row>
    <row r="427" spans="1:240" s="37" customFormat="1" ht="64.5" customHeight="1">
      <c r="A427" s="36"/>
      <c r="B427" s="207" t="s">
        <v>27</v>
      </c>
      <c r="C427" s="207"/>
      <c r="D427" s="207"/>
      <c r="E427" s="207"/>
      <c r="F427" s="208"/>
      <c r="G427" s="42" t="s">
        <v>686</v>
      </c>
      <c r="H427" s="39" t="s">
        <v>414</v>
      </c>
      <c r="I427" s="29" t="s">
        <v>0</v>
      </c>
      <c r="J427" s="30">
        <f>J428</f>
        <v>9279483</v>
      </c>
      <c r="K427" s="30">
        <f>K428</f>
        <v>2309440</v>
      </c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  <c r="BW427" s="6"/>
      <c r="BX427" s="6"/>
      <c r="BY427" s="6"/>
      <c r="BZ427" s="6"/>
      <c r="CA427" s="6"/>
      <c r="CB427" s="6"/>
      <c r="CC427" s="6"/>
      <c r="CD427" s="6"/>
      <c r="CE427" s="6"/>
      <c r="CF427" s="6"/>
      <c r="CG427" s="6"/>
      <c r="CH427" s="6"/>
      <c r="CI427" s="6"/>
      <c r="CJ427" s="6"/>
      <c r="CK427" s="6"/>
      <c r="CL427" s="6"/>
      <c r="CM427" s="6"/>
      <c r="CN427" s="6"/>
      <c r="CO427" s="6"/>
      <c r="CP427" s="6"/>
      <c r="CQ427" s="6"/>
      <c r="CR427" s="6"/>
      <c r="CS427" s="6"/>
      <c r="CT427" s="6"/>
      <c r="CU427" s="6"/>
      <c r="CV427" s="6"/>
      <c r="CW427" s="6"/>
      <c r="CX427" s="6"/>
      <c r="CY427" s="6"/>
      <c r="CZ427" s="6"/>
      <c r="DA427" s="6"/>
      <c r="DB427" s="6"/>
      <c r="DC427" s="6"/>
      <c r="DD427" s="6"/>
      <c r="DE427" s="6"/>
      <c r="DF427" s="6"/>
      <c r="DG427" s="6"/>
      <c r="DH427" s="6"/>
      <c r="DI427" s="6"/>
      <c r="DJ427" s="6"/>
      <c r="DK427" s="6"/>
      <c r="DL427" s="6"/>
      <c r="DM427" s="6"/>
      <c r="DN427" s="6"/>
      <c r="DO427" s="6"/>
      <c r="DP427" s="6"/>
      <c r="DQ427" s="6"/>
      <c r="DR427" s="6"/>
      <c r="DS427" s="6"/>
      <c r="DT427" s="6"/>
      <c r="DU427" s="6"/>
      <c r="DV427" s="6"/>
      <c r="DW427" s="6"/>
      <c r="DX427" s="6"/>
      <c r="DY427" s="6"/>
      <c r="DZ427" s="6"/>
      <c r="EA427" s="6"/>
      <c r="EB427" s="6"/>
      <c r="EC427" s="6"/>
      <c r="ED427" s="6"/>
      <c r="EE427" s="6"/>
      <c r="EF427" s="6"/>
      <c r="EG427" s="6"/>
      <c r="EH427" s="6"/>
      <c r="EI427" s="6"/>
      <c r="EJ427" s="6"/>
      <c r="EK427" s="6"/>
      <c r="EL427" s="6"/>
      <c r="EM427" s="6"/>
      <c r="EN427" s="6"/>
      <c r="EO427" s="6"/>
      <c r="EP427" s="6"/>
      <c r="EQ427" s="6"/>
      <c r="ER427" s="6"/>
      <c r="ES427" s="6"/>
      <c r="ET427" s="6"/>
      <c r="EU427" s="6"/>
      <c r="EV427" s="6"/>
      <c r="EW427" s="6"/>
      <c r="EX427" s="6"/>
      <c r="EY427" s="6"/>
      <c r="EZ427" s="6"/>
      <c r="FA427" s="6"/>
      <c r="FB427" s="6"/>
      <c r="FC427" s="6"/>
      <c r="FD427" s="6"/>
      <c r="FE427" s="6"/>
      <c r="FF427" s="6"/>
      <c r="FG427" s="6"/>
      <c r="FH427" s="6"/>
      <c r="FI427" s="6"/>
      <c r="FJ427" s="6"/>
      <c r="FK427" s="6"/>
      <c r="FL427" s="6"/>
      <c r="FM427" s="6"/>
      <c r="FN427" s="6"/>
      <c r="FO427" s="6"/>
      <c r="FP427" s="6"/>
      <c r="FQ427" s="6"/>
      <c r="FR427" s="6"/>
      <c r="FS427" s="6"/>
      <c r="FT427" s="6"/>
      <c r="FU427" s="6"/>
      <c r="FV427" s="6"/>
      <c r="FW427" s="6"/>
      <c r="FX427" s="6"/>
      <c r="FY427" s="6"/>
      <c r="FZ427" s="6"/>
      <c r="GA427" s="6"/>
      <c r="GB427" s="6"/>
      <c r="GC427" s="6"/>
      <c r="GD427" s="6"/>
      <c r="GE427" s="6"/>
      <c r="GF427" s="6"/>
      <c r="GG427" s="6"/>
      <c r="GH427" s="6"/>
      <c r="GI427" s="6"/>
      <c r="GJ427" s="6"/>
      <c r="GK427" s="6"/>
      <c r="GL427" s="6"/>
      <c r="GM427" s="6"/>
      <c r="GN427" s="6"/>
      <c r="GO427" s="6"/>
      <c r="GP427" s="6"/>
      <c r="GQ427" s="6"/>
      <c r="GR427" s="6"/>
      <c r="GS427" s="6"/>
      <c r="GT427" s="6"/>
      <c r="GU427" s="6"/>
      <c r="GV427" s="6"/>
      <c r="GW427" s="6"/>
      <c r="GX427" s="6"/>
      <c r="GY427" s="6"/>
      <c r="GZ427" s="6"/>
      <c r="HA427" s="6"/>
      <c r="HB427" s="6"/>
      <c r="HC427" s="6"/>
      <c r="HD427" s="6"/>
      <c r="HE427" s="6"/>
      <c r="HF427" s="6"/>
      <c r="HG427" s="6"/>
      <c r="HH427" s="6"/>
      <c r="HI427" s="6"/>
      <c r="HJ427" s="6"/>
      <c r="HK427" s="6"/>
      <c r="HL427" s="6"/>
      <c r="HM427" s="6"/>
      <c r="HN427" s="6"/>
      <c r="HO427" s="6"/>
      <c r="HP427" s="6"/>
      <c r="HQ427" s="6"/>
      <c r="HR427" s="6"/>
      <c r="HS427" s="6"/>
      <c r="HT427" s="6"/>
      <c r="HU427" s="6"/>
      <c r="HV427" s="6"/>
      <c r="HW427" s="6"/>
      <c r="HX427" s="6"/>
      <c r="HY427" s="6"/>
      <c r="HZ427" s="6"/>
      <c r="IA427" s="6"/>
      <c r="IB427" s="6"/>
      <c r="IC427" s="6"/>
      <c r="ID427" s="6"/>
      <c r="IE427" s="6"/>
      <c r="IF427" s="6"/>
    </row>
    <row r="428" spans="1:240" s="37" customFormat="1" ht="66.75" customHeight="1">
      <c r="A428" s="36"/>
      <c r="B428" s="71"/>
      <c r="C428" s="71"/>
      <c r="D428" s="71"/>
      <c r="E428" s="71"/>
      <c r="F428" s="72"/>
      <c r="G428" s="43" t="s">
        <v>451</v>
      </c>
      <c r="H428" s="44" t="s">
        <v>415</v>
      </c>
      <c r="I428" s="29"/>
      <c r="J428" s="30">
        <f>J429</f>
        <v>9279483</v>
      </c>
      <c r="K428" s="30">
        <f>K429</f>
        <v>2309440</v>
      </c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  <c r="BW428" s="6"/>
      <c r="BX428" s="6"/>
      <c r="BY428" s="6"/>
      <c r="BZ428" s="6"/>
      <c r="CA428" s="6"/>
      <c r="CB428" s="6"/>
      <c r="CC428" s="6"/>
      <c r="CD428" s="6"/>
      <c r="CE428" s="6"/>
      <c r="CF428" s="6"/>
      <c r="CG428" s="6"/>
      <c r="CH428" s="6"/>
      <c r="CI428" s="6"/>
      <c r="CJ428" s="6"/>
      <c r="CK428" s="6"/>
      <c r="CL428" s="6"/>
      <c r="CM428" s="6"/>
      <c r="CN428" s="6"/>
      <c r="CO428" s="6"/>
      <c r="CP428" s="6"/>
      <c r="CQ428" s="6"/>
      <c r="CR428" s="6"/>
      <c r="CS428" s="6"/>
      <c r="CT428" s="6"/>
      <c r="CU428" s="6"/>
      <c r="CV428" s="6"/>
      <c r="CW428" s="6"/>
      <c r="CX428" s="6"/>
      <c r="CY428" s="6"/>
      <c r="CZ428" s="6"/>
      <c r="DA428" s="6"/>
      <c r="DB428" s="6"/>
      <c r="DC428" s="6"/>
      <c r="DD428" s="6"/>
      <c r="DE428" s="6"/>
      <c r="DF428" s="6"/>
      <c r="DG428" s="6"/>
      <c r="DH428" s="6"/>
      <c r="DI428" s="6"/>
      <c r="DJ428" s="6"/>
      <c r="DK428" s="6"/>
      <c r="DL428" s="6"/>
      <c r="DM428" s="6"/>
      <c r="DN428" s="6"/>
      <c r="DO428" s="6"/>
      <c r="DP428" s="6"/>
      <c r="DQ428" s="6"/>
      <c r="DR428" s="6"/>
      <c r="DS428" s="6"/>
      <c r="DT428" s="6"/>
      <c r="DU428" s="6"/>
      <c r="DV428" s="6"/>
      <c r="DW428" s="6"/>
      <c r="DX428" s="6"/>
      <c r="DY428" s="6"/>
      <c r="DZ428" s="6"/>
      <c r="EA428" s="6"/>
      <c r="EB428" s="6"/>
      <c r="EC428" s="6"/>
      <c r="ED428" s="6"/>
      <c r="EE428" s="6"/>
      <c r="EF428" s="6"/>
      <c r="EG428" s="6"/>
      <c r="EH428" s="6"/>
      <c r="EI428" s="6"/>
      <c r="EJ428" s="6"/>
      <c r="EK428" s="6"/>
      <c r="EL428" s="6"/>
      <c r="EM428" s="6"/>
      <c r="EN428" s="6"/>
      <c r="EO428" s="6"/>
      <c r="EP428" s="6"/>
      <c r="EQ428" s="6"/>
      <c r="ER428" s="6"/>
      <c r="ES428" s="6"/>
      <c r="ET428" s="6"/>
      <c r="EU428" s="6"/>
      <c r="EV428" s="6"/>
      <c r="EW428" s="6"/>
      <c r="EX428" s="6"/>
      <c r="EY428" s="6"/>
      <c r="EZ428" s="6"/>
      <c r="FA428" s="6"/>
      <c r="FB428" s="6"/>
      <c r="FC428" s="6"/>
      <c r="FD428" s="6"/>
      <c r="FE428" s="6"/>
      <c r="FF428" s="6"/>
      <c r="FG428" s="6"/>
      <c r="FH428" s="6"/>
      <c r="FI428" s="6"/>
      <c r="FJ428" s="6"/>
      <c r="FK428" s="6"/>
      <c r="FL428" s="6"/>
      <c r="FM428" s="6"/>
      <c r="FN428" s="6"/>
      <c r="FO428" s="6"/>
      <c r="FP428" s="6"/>
      <c r="FQ428" s="6"/>
      <c r="FR428" s="6"/>
      <c r="FS428" s="6"/>
      <c r="FT428" s="6"/>
      <c r="FU428" s="6"/>
      <c r="FV428" s="6"/>
      <c r="FW428" s="6"/>
      <c r="FX428" s="6"/>
      <c r="FY428" s="6"/>
      <c r="FZ428" s="6"/>
      <c r="GA428" s="6"/>
      <c r="GB428" s="6"/>
      <c r="GC428" s="6"/>
      <c r="GD428" s="6"/>
      <c r="GE428" s="6"/>
      <c r="GF428" s="6"/>
      <c r="GG428" s="6"/>
      <c r="GH428" s="6"/>
      <c r="GI428" s="6"/>
      <c r="GJ428" s="6"/>
      <c r="GK428" s="6"/>
      <c r="GL428" s="6"/>
      <c r="GM428" s="6"/>
      <c r="GN428" s="6"/>
      <c r="GO428" s="6"/>
      <c r="GP428" s="6"/>
      <c r="GQ428" s="6"/>
      <c r="GR428" s="6"/>
      <c r="GS428" s="6"/>
      <c r="GT428" s="6"/>
      <c r="GU428" s="6"/>
      <c r="GV428" s="6"/>
      <c r="GW428" s="6"/>
      <c r="GX428" s="6"/>
      <c r="GY428" s="6"/>
      <c r="GZ428" s="6"/>
      <c r="HA428" s="6"/>
      <c r="HB428" s="6"/>
      <c r="HC428" s="6"/>
      <c r="HD428" s="6"/>
      <c r="HE428" s="6"/>
      <c r="HF428" s="6"/>
      <c r="HG428" s="6"/>
      <c r="HH428" s="6"/>
      <c r="HI428" s="6"/>
      <c r="HJ428" s="6"/>
      <c r="HK428" s="6"/>
      <c r="HL428" s="6"/>
      <c r="HM428" s="6"/>
      <c r="HN428" s="6"/>
      <c r="HO428" s="6"/>
      <c r="HP428" s="6"/>
      <c r="HQ428" s="6"/>
      <c r="HR428" s="6"/>
      <c r="HS428" s="6"/>
      <c r="HT428" s="6"/>
      <c r="HU428" s="6"/>
      <c r="HV428" s="6"/>
      <c r="HW428" s="6"/>
      <c r="HX428" s="6"/>
      <c r="HY428" s="6"/>
      <c r="HZ428" s="6"/>
      <c r="IA428" s="6"/>
      <c r="IB428" s="6"/>
      <c r="IC428" s="6"/>
      <c r="ID428" s="6"/>
      <c r="IE428" s="6"/>
      <c r="IF428" s="6"/>
    </row>
    <row r="429" spans="1:240" s="37" customFormat="1" ht="64.5" customHeight="1">
      <c r="A429" s="36"/>
      <c r="B429" s="195" t="s">
        <v>26</v>
      </c>
      <c r="C429" s="195"/>
      <c r="D429" s="195"/>
      <c r="E429" s="195"/>
      <c r="F429" s="196"/>
      <c r="G429" s="32" t="s">
        <v>687</v>
      </c>
      <c r="H429" s="28" t="s">
        <v>416</v>
      </c>
      <c r="I429" s="29" t="s">
        <v>0</v>
      </c>
      <c r="J429" s="30">
        <f>J430+J431+J432</f>
        <v>9279483</v>
      </c>
      <c r="K429" s="30">
        <f>K430+K431+K432</f>
        <v>2309440</v>
      </c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  <c r="BW429" s="6"/>
      <c r="BX429" s="6"/>
      <c r="BY429" s="6"/>
      <c r="BZ429" s="6"/>
      <c r="CA429" s="6"/>
      <c r="CB429" s="6"/>
      <c r="CC429" s="6"/>
      <c r="CD429" s="6"/>
      <c r="CE429" s="6"/>
      <c r="CF429" s="6"/>
      <c r="CG429" s="6"/>
      <c r="CH429" s="6"/>
      <c r="CI429" s="6"/>
      <c r="CJ429" s="6"/>
      <c r="CK429" s="6"/>
      <c r="CL429" s="6"/>
      <c r="CM429" s="6"/>
      <c r="CN429" s="6"/>
      <c r="CO429" s="6"/>
      <c r="CP429" s="6"/>
      <c r="CQ429" s="6"/>
      <c r="CR429" s="6"/>
      <c r="CS429" s="6"/>
      <c r="CT429" s="6"/>
      <c r="CU429" s="6"/>
      <c r="CV429" s="6"/>
      <c r="CW429" s="6"/>
      <c r="CX429" s="6"/>
      <c r="CY429" s="6"/>
      <c r="CZ429" s="6"/>
      <c r="DA429" s="6"/>
      <c r="DB429" s="6"/>
      <c r="DC429" s="6"/>
      <c r="DD429" s="6"/>
      <c r="DE429" s="6"/>
      <c r="DF429" s="6"/>
      <c r="DG429" s="6"/>
      <c r="DH429" s="6"/>
      <c r="DI429" s="6"/>
      <c r="DJ429" s="6"/>
      <c r="DK429" s="6"/>
      <c r="DL429" s="6"/>
      <c r="DM429" s="6"/>
      <c r="DN429" s="6"/>
      <c r="DO429" s="6"/>
      <c r="DP429" s="6"/>
      <c r="DQ429" s="6"/>
      <c r="DR429" s="6"/>
      <c r="DS429" s="6"/>
      <c r="DT429" s="6"/>
      <c r="DU429" s="6"/>
      <c r="DV429" s="6"/>
      <c r="DW429" s="6"/>
      <c r="DX429" s="6"/>
      <c r="DY429" s="6"/>
      <c r="DZ429" s="6"/>
      <c r="EA429" s="6"/>
      <c r="EB429" s="6"/>
      <c r="EC429" s="6"/>
      <c r="ED429" s="6"/>
      <c r="EE429" s="6"/>
      <c r="EF429" s="6"/>
      <c r="EG429" s="6"/>
      <c r="EH429" s="6"/>
      <c r="EI429" s="6"/>
      <c r="EJ429" s="6"/>
      <c r="EK429" s="6"/>
      <c r="EL429" s="6"/>
      <c r="EM429" s="6"/>
      <c r="EN429" s="6"/>
      <c r="EO429" s="6"/>
      <c r="EP429" s="6"/>
      <c r="EQ429" s="6"/>
      <c r="ER429" s="6"/>
      <c r="ES429" s="6"/>
      <c r="ET429" s="6"/>
      <c r="EU429" s="6"/>
      <c r="EV429" s="6"/>
      <c r="EW429" s="6"/>
      <c r="EX429" s="6"/>
      <c r="EY429" s="6"/>
      <c r="EZ429" s="6"/>
      <c r="FA429" s="6"/>
      <c r="FB429" s="6"/>
      <c r="FC429" s="6"/>
      <c r="FD429" s="6"/>
      <c r="FE429" s="6"/>
      <c r="FF429" s="6"/>
      <c r="FG429" s="6"/>
      <c r="FH429" s="6"/>
      <c r="FI429" s="6"/>
      <c r="FJ429" s="6"/>
      <c r="FK429" s="6"/>
      <c r="FL429" s="6"/>
      <c r="FM429" s="6"/>
      <c r="FN429" s="6"/>
      <c r="FO429" s="6"/>
      <c r="FP429" s="6"/>
      <c r="FQ429" s="6"/>
      <c r="FR429" s="6"/>
      <c r="FS429" s="6"/>
      <c r="FT429" s="6"/>
      <c r="FU429" s="6"/>
      <c r="FV429" s="6"/>
      <c r="FW429" s="6"/>
      <c r="FX429" s="6"/>
      <c r="FY429" s="6"/>
      <c r="FZ429" s="6"/>
      <c r="GA429" s="6"/>
      <c r="GB429" s="6"/>
      <c r="GC429" s="6"/>
      <c r="GD429" s="6"/>
      <c r="GE429" s="6"/>
      <c r="GF429" s="6"/>
      <c r="GG429" s="6"/>
      <c r="GH429" s="6"/>
      <c r="GI429" s="6"/>
      <c r="GJ429" s="6"/>
      <c r="GK429" s="6"/>
      <c r="GL429" s="6"/>
      <c r="GM429" s="6"/>
      <c r="GN429" s="6"/>
      <c r="GO429" s="6"/>
      <c r="GP429" s="6"/>
      <c r="GQ429" s="6"/>
      <c r="GR429" s="6"/>
      <c r="GS429" s="6"/>
      <c r="GT429" s="6"/>
      <c r="GU429" s="6"/>
      <c r="GV429" s="6"/>
      <c r="GW429" s="6"/>
      <c r="GX429" s="6"/>
      <c r="GY429" s="6"/>
      <c r="GZ429" s="6"/>
      <c r="HA429" s="6"/>
      <c r="HB429" s="6"/>
      <c r="HC429" s="6"/>
      <c r="HD429" s="6"/>
      <c r="HE429" s="6"/>
      <c r="HF429" s="6"/>
      <c r="HG429" s="6"/>
      <c r="HH429" s="6"/>
      <c r="HI429" s="6"/>
      <c r="HJ429" s="6"/>
      <c r="HK429" s="6"/>
      <c r="HL429" s="6"/>
      <c r="HM429" s="6"/>
      <c r="HN429" s="6"/>
      <c r="HO429" s="6"/>
      <c r="HP429" s="6"/>
      <c r="HQ429" s="6"/>
      <c r="HR429" s="6"/>
      <c r="HS429" s="6"/>
      <c r="HT429" s="6"/>
      <c r="HU429" s="6"/>
      <c r="HV429" s="6"/>
      <c r="HW429" s="6"/>
      <c r="HX429" s="6"/>
      <c r="HY429" s="6"/>
      <c r="HZ429" s="6"/>
      <c r="IA429" s="6"/>
      <c r="IB429" s="6"/>
      <c r="IC429" s="6"/>
      <c r="ID429" s="6"/>
      <c r="IE429" s="6"/>
      <c r="IF429" s="6"/>
    </row>
    <row r="430" spans="1:240" s="37" customFormat="1" ht="78" customHeight="1">
      <c r="A430" s="36"/>
      <c r="B430" s="118"/>
      <c r="C430" s="118"/>
      <c r="D430" s="118"/>
      <c r="E430" s="118"/>
      <c r="F430" s="119"/>
      <c r="G430" s="32" t="s">
        <v>3</v>
      </c>
      <c r="H430" s="35"/>
      <c r="I430" s="29">
        <v>100</v>
      </c>
      <c r="J430" s="30">
        <v>6351046.63</v>
      </c>
      <c r="K430" s="30">
        <v>1580623</v>
      </c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  <c r="BW430" s="6"/>
      <c r="BX430" s="6"/>
      <c r="BY430" s="6"/>
      <c r="BZ430" s="6"/>
      <c r="CA430" s="6"/>
      <c r="CB430" s="6"/>
      <c r="CC430" s="6"/>
      <c r="CD430" s="6"/>
      <c r="CE430" s="6"/>
      <c r="CF430" s="6"/>
      <c r="CG430" s="6"/>
      <c r="CH430" s="6"/>
      <c r="CI430" s="6"/>
      <c r="CJ430" s="6"/>
      <c r="CK430" s="6"/>
      <c r="CL430" s="6"/>
      <c r="CM430" s="6"/>
      <c r="CN430" s="6"/>
      <c r="CO430" s="6"/>
      <c r="CP430" s="6"/>
      <c r="CQ430" s="6"/>
      <c r="CR430" s="6"/>
      <c r="CS430" s="6"/>
      <c r="CT430" s="6"/>
      <c r="CU430" s="6"/>
      <c r="CV430" s="6"/>
      <c r="CW430" s="6"/>
      <c r="CX430" s="6"/>
      <c r="CY430" s="6"/>
      <c r="CZ430" s="6"/>
      <c r="DA430" s="6"/>
      <c r="DB430" s="6"/>
      <c r="DC430" s="6"/>
      <c r="DD430" s="6"/>
      <c r="DE430" s="6"/>
      <c r="DF430" s="6"/>
      <c r="DG430" s="6"/>
      <c r="DH430" s="6"/>
      <c r="DI430" s="6"/>
      <c r="DJ430" s="6"/>
      <c r="DK430" s="6"/>
      <c r="DL430" s="6"/>
      <c r="DM430" s="6"/>
      <c r="DN430" s="6"/>
      <c r="DO430" s="6"/>
      <c r="DP430" s="6"/>
      <c r="DQ430" s="6"/>
      <c r="DR430" s="6"/>
      <c r="DS430" s="6"/>
      <c r="DT430" s="6"/>
      <c r="DU430" s="6"/>
      <c r="DV430" s="6"/>
      <c r="DW430" s="6"/>
      <c r="DX430" s="6"/>
      <c r="DY430" s="6"/>
      <c r="DZ430" s="6"/>
      <c r="EA430" s="6"/>
      <c r="EB430" s="6"/>
      <c r="EC430" s="6"/>
      <c r="ED430" s="6"/>
      <c r="EE430" s="6"/>
      <c r="EF430" s="6"/>
      <c r="EG430" s="6"/>
      <c r="EH430" s="6"/>
      <c r="EI430" s="6"/>
      <c r="EJ430" s="6"/>
      <c r="EK430" s="6"/>
      <c r="EL430" s="6"/>
      <c r="EM430" s="6"/>
      <c r="EN430" s="6"/>
      <c r="EO430" s="6"/>
      <c r="EP430" s="6"/>
      <c r="EQ430" s="6"/>
      <c r="ER430" s="6"/>
      <c r="ES430" s="6"/>
      <c r="ET430" s="6"/>
      <c r="EU430" s="6"/>
      <c r="EV430" s="6"/>
      <c r="EW430" s="6"/>
      <c r="EX430" s="6"/>
      <c r="EY430" s="6"/>
      <c r="EZ430" s="6"/>
      <c r="FA430" s="6"/>
      <c r="FB430" s="6"/>
      <c r="FC430" s="6"/>
      <c r="FD430" s="6"/>
      <c r="FE430" s="6"/>
      <c r="FF430" s="6"/>
      <c r="FG430" s="6"/>
      <c r="FH430" s="6"/>
      <c r="FI430" s="6"/>
      <c r="FJ430" s="6"/>
      <c r="FK430" s="6"/>
      <c r="FL430" s="6"/>
      <c r="FM430" s="6"/>
      <c r="FN430" s="6"/>
      <c r="FO430" s="6"/>
      <c r="FP430" s="6"/>
      <c r="FQ430" s="6"/>
      <c r="FR430" s="6"/>
      <c r="FS430" s="6"/>
      <c r="FT430" s="6"/>
      <c r="FU430" s="6"/>
      <c r="FV430" s="6"/>
      <c r="FW430" s="6"/>
      <c r="FX430" s="6"/>
      <c r="FY430" s="6"/>
      <c r="FZ430" s="6"/>
      <c r="GA430" s="6"/>
      <c r="GB430" s="6"/>
      <c r="GC430" s="6"/>
      <c r="GD430" s="6"/>
      <c r="GE430" s="6"/>
      <c r="GF430" s="6"/>
      <c r="GG430" s="6"/>
      <c r="GH430" s="6"/>
      <c r="GI430" s="6"/>
      <c r="GJ430" s="6"/>
      <c r="GK430" s="6"/>
      <c r="GL430" s="6"/>
      <c r="GM430" s="6"/>
      <c r="GN430" s="6"/>
      <c r="GO430" s="6"/>
      <c r="GP430" s="6"/>
      <c r="GQ430" s="6"/>
      <c r="GR430" s="6"/>
      <c r="GS430" s="6"/>
      <c r="GT430" s="6"/>
      <c r="GU430" s="6"/>
      <c r="GV430" s="6"/>
      <c r="GW430" s="6"/>
      <c r="GX430" s="6"/>
      <c r="GY430" s="6"/>
      <c r="GZ430" s="6"/>
      <c r="HA430" s="6"/>
      <c r="HB430" s="6"/>
      <c r="HC430" s="6"/>
      <c r="HD430" s="6"/>
      <c r="HE430" s="6"/>
      <c r="HF430" s="6"/>
      <c r="HG430" s="6"/>
      <c r="HH430" s="6"/>
      <c r="HI430" s="6"/>
      <c r="HJ430" s="6"/>
      <c r="HK430" s="6"/>
      <c r="HL430" s="6"/>
      <c r="HM430" s="6"/>
      <c r="HN430" s="6"/>
      <c r="HO430" s="6"/>
      <c r="HP430" s="6"/>
      <c r="HQ430" s="6"/>
      <c r="HR430" s="6"/>
      <c r="HS430" s="6"/>
      <c r="HT430" s="6"/>
      <c r="HU430" s="6"/>
      <c r="HV430" s="6"/>
      <c r="HW430" s="6"/>
      <c r="HX430" s="6"/>
      <c r="HY430" s="6"/>
      <c r="HZ430" s="6"/>
      <c r="IA430" s="6"/>
      <c r="IB430" s="6"/>
      <c r="IC430" s="6"/>
      <c r="ID430" s="6"/>
      <c r="IE430" s="6"/>
      <c r="IF430" s="6"/>
    </row>
    <row r="431" spans="1:240" s="37" customFormat="1" ht="37.5" customHeight="1">
      <c r="A431" s="36"/>
      <c r="B431" s="118"/>
      <c r="C431" s="118"/>
      <c r="D431" s="118"/>
      <c r="E431" s="118"/>
      <c r="F431" s="119"/>
      <c r="G431" s="32" t="s">
        <v>2</v>
      </c>
      <c r="H431" s="35"/>
      <c r="I431" s="29">
        <v>200</v>
      </c>
      <c r="J431" s="30">
        <v>2702396.37</v>
      </c>
      <c r="K431" s="30">
        <v>672561</v>
      </c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  <c r="BW431" s="6"/>
      <c r="BX431" s="6"/>
      <c r="BY431" s="6"/>
      <c r="BZ431" s="6"/>
      <c r="CA431" s="6"/>
      <c r="CB431" s="6"/>
      <c r="CC431" s="6"/>
      <c r="CD431" s="6"/>
      <c r="CE431" s="6"/>
      <c r="CF431" s="6"/>
      <c r="CG431" s="6"/>
      <c r="CH431" s="6"/>
      <c r="CI431" s="6"/>
      <c r="CJ431" s="6"/>
      <c r="CK431" s="6"/>
      <c r="CL431" s="6"/>
      <c r="CM431" s="6"/>
      <c r="CN431" s="6"/>
      <c r="CO431" s="6"/>
      <c r="CP431" s="6"/>
      <c r="CQ431" s="6"/>
      <c r="CR431" s="6"/>
      <c r="CS431" s="6"/>
      <c r="CT431" s="6"/>
      <c r="CU431" s="6"/>
      <c r="CV431" s="6"/>
      <c r="CW431" s="6"/>
      <c r="CX431" s="6"/>
      <c r="CY431" s="6"/>
      <c r="CZ431" s="6"/>
      <c r="DA431" s="6"/>
      <c r="DB431" s="6"/>
      <c r="DC431" s="6"/>
      <c r="DD431" s="6"/>
      <c r="DE431" s="6"/>
      <c r="DF431" s="6"/>
      <c r="DG431" s="6"/>
      <c r="DH431" s="6"/>
      <c r="DI431" s="6"/>
      <c r="DJ431" s="6"/>
      <c r="DK431" s="6"/>
      <c r="DL431" s="6"/>
      <c r="DM431" s="6"/>
      <c r="DN431" s="6"/>
      <c r="DO431" s="6"/>
      <c r="DP431" s="6"/>
      <c r="DQ431" s="6"/>
      <c r="DR431" s="6"/>
      <c r="DS431" s="6"/>
      <c r="DT431" s="6"/>
      <c r="DU431" s="6"/>
      <c r="DV431" s="6"/>
      <c r="DW431" s="6"/>
      <c r="DX431" s="6"/>
      <c r="DY431" s="6"/>
      <c r="DZ431" s="6"/>
      <c r="EA431" s="6"/>
      <c r="EB431" s="6"/>
      <c r="EC431" s="6"/>
      <c r="ED431" s="6"/>
      <c r="EE431" s="6"/>
      <c r="EF431" s="6"/>
      <c r="EG431" s="6"/>
      <c r="EH431" s="6"/>
      <c r="EI431" s="6"/>
      <c r="EJ431" s="6"/>
      <c r="EK431" s="6"/>
      <c r="EL431" s="6"/>
      <c r="EM431" s="6"/>
      <c r="EN431" s="6"/>
      <c r="EO431" s="6"/>
      <c r="EP431" s="6"/>
      <c r="EQ431" s="6"/>
      <c r="ER431" s="6"/>
      <c r="ES431" s="6"/>
      <c r="ET431" s="6"/>
      <c r="EU431" s="6"/>
      <c r="EV431" s="6"/>
      <c r="EW431" s="6"/>
      <c r="EX431" s="6"/>
      <c r="EY431" s="6"/>
      <c r="EZ431" s="6"/>
      <c r="FA431" s="6"/>
      <c r="FB431" s="6"/>
      <c r="FC431" s="6"/>
      <c r="FD431" s="6"/>
      <c r="FE431" s="6"/>
      <c r="FF431" s="6"/>
      <c r="FG431" s="6"/>
      <c r="FH431" s="6"/>
      <c r="FI431" s="6"/>
      <c r="FJ431" s="6"/>
      <c r="FK431" s="6"/>
      <c r="FL431" s="6"/>
      <c r="FM431" s="6"/>
      <c r="FN431" s="6"/>
      <c r="FO431" s="6"/>
      <c r="FP431" s="6"/>
      <c r="FQ431" s="6"/>
      <c r="FR431" s="6"/>
      <c r="FS431" s="6"/>
      <c r="FT431" s="6"/>
      <c r="FU431" s="6"/>
      <c r="FV431" s="6"/>
      <c r="FW431" s="6"/>
      <c r="FX431" s="6"/>
      <c r="FY431" s="6"/>
      <c r="FZ431" s="6"/>
      <c r="GA431" s="6"/>
      <c r="GB431" s="6"/>
      <c r="GC431" s="6"/>
      <c r="GD431" s="6"/>
      <c r="GE431" s="6"/>
      <c r="GF431" s="6"/>
      <c r="GG431" s="6"/>
      <c r="GH431" s="6"/>
      <c r="GI431" s="6"/>
      <c r="GJ431" s="6"/>
      <c r="GK431" s="6"/>
      <c r="GL431" s="6"/>
      <c r="GM431" s="6"/>
      <c r="GN431" s="6"/>
      <c r="GO431" s="6"/>
      <c r="GP431" s="6"/>
      <c r="GQ431" s="6"/>
      <c r="GR431" s="6"/>
      <c r="GS431" s="6"/>
      <c r="GT431" s="6"/>
      <c r="GU431" s="6"/>
      <c r="GV431" s="6"/>
      <c r="GW431" s="6"/>
      <c r="GX431" s="6"/>
      <c r="GY431" s="6"/>
      <c r="GZ431" s="6"/>
      <c r="HA431" s="6"/>
      <c r="HB431" s="6"/>
      <c r="HC431" s="6"/>
      <c r="HD431" s="6"/>
      <c r="HE431" s="6"/>
      <c r="HF431" s="6"/>
      <c r="HG431" s="6"/>
      <c r="HH431" s="6"/>
      <c r="HI431" s="6"/>
      <c r="HJ431" s="6"/>
      <c r="HK431" s="6"/>
      <c r="HL431" s="6"/>
      <c r="HM431" s="6"/>
      <c r="HN431" s="6"/>
      <c r="HO431" s="6"/>
      <c r="HP431" s="6"/>
      <c r="HQ431" s="6"/>
      <c r="HR431" s="6"/>
      <c r="HS431" s="6"/>
      <c r="HT431" s="6"/>
      <c r="HU431" s="6"/>
      <c r="HV431" s="6"/>
      <c r="HW431" s="6"/>
      <c r="HX431" s="6"/>
      <c r="HY431" s="6"/>
      <c r="HZ431" s="6"/>
      <c r="IA431" s="6"/>
      <c r="IB431" s="6"/>
      <c r="IC431" s="6"/>
      <c r="ID431" s="6"/>
      <c r="IE431" s="6"/>
      <c r="IF431" s="6"/>
    </row>
    <row r="432" spans="1:240" s="37" customFormat="1" ht="18.75" customHeight="1">
      <c r="A432" s="36"/>
      <c r="B432" s="118"/>
      <c r="C432" s="118"/>
      <c r="D432" s="118"/>
      <c r="E432" s="118"/>
      <c r="F432" s="119"/>
      <c r="G432" s="32" t="s">
        <v>1</v>
      </c>
      <c r="H432" s="35"/>
      <c r="I432" s="29">
        <v>800</v>
      </c>
      <c r="J432" s="30">
        <v>226040</v>
      </c>
      <c r="K432" s="30">
        <v>56256</v>
      </c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  <c r="BW432" s="6"/>
      <c r="BX432" s="6"/>
      <c r="BY432" s="6"/>
      <c r="BZ432" s="6"/>
      <c r="CA432" s="6"/>
      <c r="CB432" s="6"/>
      <c r="CC432" s="6"/>
      <c r="CD432" s="6"/>
      <c r="CE432" s="6"/>
      <c r="CF432" s="6"/>
      <c r="CG432" s="6"/>
      <c r="CH432" s="6"/>
      <c r="CI432" s="6"/>
      <c r="CJ432" s="6"/>
      <c r="CK432" s="6"/>
      <c r="CL432" s="6"/>
      <c r="CM432" s="6"/>
      <c r="CN432" s="6"/>
      <c r="CO432" s="6"/>
      <c r="CP432" s="6"/>
      <c r="CQ432" s="6"/>
      <c r="CR432" s="6"/>
      <c r="CS432" s="6"/>
      <c r="CT432" s="6"/>
      <c r="CU432" s="6"/>
      <c r="CV432" s="6"/>
      <c r="CW432" s="6"/>
      <c r="CX432" s="6"/>
      <c r="CY432" s="6"/>
      <c r="CZ432" s="6"/>
      <c r="DA432" s="6"/>
      <c r="DB432" s="6"/>
      <c r="DC432" s="6"/>
      <c r="DD432" s="6"/>
      <c r="DE432" s="6"/>
      <c r="DF432" s="6"/>
      <c r="DG432" s="6"/>
      <c r="DH432" s="6"/>
      <c r="DI432" s="6"/>
      <c r="DJ432" s="6"/>
      <c r="DK432" s="6"/>
      <c r="DL432" s="6"/>
      <c r="DM432" s="6"/>
      <c r="DN432" s="6"/>
      <c r="DO432" s="6"/>
      <c r="DP432" s="6"/>
      <c r="DQ432" s="6"/>
      <c r="DR432" s="6"/>
      <c r="DS432" s="6"/>
      <c r="DT432" s="6"/>
      <c r="DU432" s="6"/>
      <c r="DV432" s="6"/>
      <c r="DW432" s="6"/>
      <c r="DX432" s="6"/>
      <c r="DY432" s="6"/>
      <c r="DZ432" s="6"/>
      <c r="EA432" s="6"/>
      <c r="EB432" s="6"/>
      <c r="EC432" s="6"/>
      <c r="ED432" s="6"/>
      <c r="EE432" s="6"/>
      <c r="EF432" s="6"/>
      <c r="EG432" s="6"/>
      <c r="EH432" s="6"/>
      <c r="EI432" s="6"/>
      <c r="EJ432" s="6"/>
      <c r="EK432" s="6"/>
      <c r="EL432" s="6"/>
      <c r="EM432" s="6"/>
      <c r="EN432" s="6"/>
      <c r="EO432" s="6"/>
      <c r="EP432" s="6"/>
      <c r="EQ432" s="6"/>
      <c r="ER432" s="6"/>
      <c r="ES432" s="6"/>
      <c r="ET432" s="6"/>
      <c r="EU432" s="6"/>
      <c r="EV432" s="6"/>
      <c r="EW432" s="6"/>
      <c r="EX432" s="6"/>
      <c r="EY432" s="6"/>
      <c r="EZ432" s="6"/>
      <c r="FA432" s="6"/>
      <c r="FB432" s="6"/>
      <c r="FC432" s="6"/>
      <c r="FD432" s="6"/>
      <c r="FE432" s="6"/>
      <c r="FF432" s="6"/>
      <c r="FG432" s="6"/>
      <c r="FH432" s="6"/>
      <c r="FI432" s="6"/>
      <c r="FJ432" s="6"/>
      <c r="FK432" s="6"/>
      <c r="FL432" s="6"/>
      <c r="FM432" s="6"/>
      <c r="FN432" s="6"/>
      <c r="FO432" s="6"/>
      <c r="FP432" s="6"/>
      <c r="FQ432" s="6"/>
      <c r="FR432" s="6"/>
      <c r="FS432" s="6"/>
      <c r="FT432" s="6"/>
      <c r="FU432" s="6"/>
      <c r="FV432" s="6"/>
      <c r="FW432" s="6"/>
      <c r="FX432" s="6"/>
      <c r="FY432" s="6"/>
      <c r="FZ432" s="6"/>
      <c r="GA432" s="6"/>
      <c r="GB432" s="6"/>
      <c r="GC432" s="6"/>
      <c r="GD432" s="6"/>
      <c r="GE432" s="6"/>
      <c r="GF432" s="6"/>
      <c r="GG432" s="6"/>
      <c r="GH432" s="6"/>
      <c r="GI432" s="6"/>
      <c r="GJ432" s="6"/>
      <c r="GK432" s="6"/>
      <c r="GL432" s="6"/>
      <c r="GM432" s="6"/>
      <c r="GN432" s="6"/>
      <c r="GO432" s="6"/>
      <c r="GP432" s="6"/>
      <c r="GQ432" s="6"/>
      <c r="GR432" s="6"/>
      <c r="GS432" s="6"/>
      <c r="GT432" s="6"/>
      <c r="GU432" s="6"/>
      <c r="GV432" s="6"/>
      <c r="GW432" s="6"/>
      <c r="GX432" s="6"/>
      <c r="GY432" s="6"/>
      <c r="GZ432" s="6"/>
      <c r="HA432" s="6"/>
      <c r="HB432" s="6"/>
      <c r="HC432" s="6"/>
      <c r="HD432" s="6"/>
      <c r="HE432" s="6"/>
      <c r="HF432" s="6"/>
      <c r="HG432" s="6"/>
      <c r="HH432" s="6"/>
      <c r="HI432" s="6"/>
      <c r="HJ432" s="6"/>
      <c r="HK432" s="6"/>
      <c r="HL432" s="6"/>
      <c r="HM432" s="6"/>
      <c r="HN432" s="6"/>
      <c r="HO432" s="6"/>
      <c r="HP432" s="6"/>
      <c r="HQ432" s="6"/>
      <c r="HR432" s="6"/>
      <c r="HS432" s="6"/>
      <c r="HT432" s="6"/>
      <c r="HU432" s="6"/>
      <c r="HV432" s="6"/>
      <c r="HW432" s="6"/>
      <c r="HX432" s="6"/>
      <c r="HY432" s="6"/>
      <c r="HZ432" s="6"/>
      <c r="IA432" s="6"/>
      <c r="IB432" s="6"/>
      <c r="IC432" s="6"/>
      <c r="ID432" s="6"/>
      <c r="IE432" s="6"/>
      <c r="IF432" s="6"/>
    </row>
    <row r="433" spans="1:240" s="37" customFormat="1" ht="63" customHeight="1" hidden="1">
      <c r="A433" s="36"/>
      <c r="B433" s="33"/>
      <c r="C433" s="33"/>
      <c r="D433" s="33"/>
      <c r="E433" s="33"/>
      <c r="F433" s="34"/>
      <c r="G433" s="45" t="s">
        <v>632</v>
      </c>
      <c r="H433" s="39" t="s">
        <v>602</v>
      </c>
      <c r="I433" s="29"/>
      <c r="J433" s="62">
        <f>J435</f>
        <v>0</v>
      </c>
      <c r="K433" s="62">
        <f>K435</f>
        <v>0</v>
      </c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  <c r="BW433" s="6"/>
      <c r="BX433" s="6"/>
      <c r="BY433" s="6"/>
      <c r="BZ433" s="6"/>
      <c r="CA433" s="6"/>
      <c r="CB433" s="6"/>
      <c r="CC433" s="6"/>
      <c r="CD433" s="6"/>
      <c r="CE433" s="6"/>
      <c r="CF433" s="6"/>
      <c r="CG433" s="6"/>
      <c r="CH433" s="6"/>
      <c r="CI433" s="6"/>
      <c r="CJ433" s="6"/>
      <c r="CK433" s="6"/>
      <c r="CL433" s="6"/>
      <c r="CM433" s="6"/>
      <c r="CN433" s="6"/>
      <c r="CO433" s="6"/>
      <c r="CP433" s="6"/>
      <c r="CQ433" s="6"/>
      <c r="CR433" s="6"/>
      <c r="CS433" s="6"/>
      <c r="CT433" s="6"/>
      <c r="CU433" s="6"/>
      <c r="CV433" s="6"/>
      <c r="CW433" s="6"/>
      <c r="CX433" s="6"/>
      <c r="CY433" s="6"/>
      <c r="CZ433" s="6"/>
      <c r="DA433" s="6"/>
      <c r="DB433" s="6"/>
      <c r="DC433" s="6"/>
      <c r="DD433" s="6"/>
      <c r="DE433" s="6"/>
      <c r="DF433" s="6"/>
      <c r="DG433" s="6"/>
      <c r="DH433" s="6"/>
      <c r="DI433" s="6"/>
      <c r="DJ433" s="6"/>
      <c r="DK433" s="6"/>
      <c r="DL433" s="6"/>
      <c r="DM433" s="6"/>
      <c r="DN433" s="6"/>
      <c r="DO433" s="6"/>
      <c r="DP433" s="6"/>
      <c r="DQ433" s="6"/>
      <c r="DR433" s="6"/>
      <c r="DS433" s="6"/>
      <c r="DT433" s="6"/>
      <c r="DU433" s="6"/>
      <c r="DV433" s="6"/>
      <c r="DW433" s="6"/>
      <c r="DX433" s="6"/>
      <c r="DY433" s="6"/>
      <c r="DZ433" s="6"/>
      <c r="EA433" s="6"/>
      <c r="EB433" s="6"/>
      <c r="EC433" s="6"/>
      <c r="ED433" s="6"/>
      <c r="EE433" s="6"/>
      <c r="EF433" s="6"/>
      <c r="EG433" s="6"/>
      <c r="EH433" s="6"/>
      <c r="EI433" s="6"/>
      <c r="EJ433" s="6"/>
      <c r="EK433" s="6"/>
      <c r="EL433" s="6"/>
      <c r="EM433" s="6"/>
      <c r="EN433" s="6"/>
      <c r="EO433" s="6"/>
      <c r="EP433" s="6"/>
      <c r="EQ433" s="6"/>
      <c r="ER433" s="6"/>
      <c r="ES433" s="6"/>
      <c r="ET433" s="6"/>
      <c r="EU433" s="6"/>
      <c r="EV433" s="6"/>
      <c r="EW433" s="6"/>
      <c r="EX433" s="6"/>
      <c r="EY433" s="6"/>
      <c r="EZ433" s="6"/>
      <c r="FA433" s="6"/>
      <c r="FB433" s="6"/>
      <c r="FC433" s="6"/>
      <c r="FD433" s="6"/>
      <c r="FE433" s="6"/>
      <c r="FF433" s="6"/>
      <c r="FG433" s="6"/>
      <c r="FH433" s="6"/>
      <c r="FI433" s="6"/>
      <c r="FJ433" s="6"/>
      <c r="FK433" s="6"/>
      <c r="FL433" s="6"/>
      <c r="FM433" s="6"/>
      <c r="FN433" s="6"/>
      <c r="FO433" s="6"/>
      <c r="FP433" s="6"/>
      <c r="FQ433" s="6"/>
      <c r="FR433" s="6"/>
      <c r="FS433" s="6"/>
      <c r="FT433" s="6"/>
      <c r="FU433" s="6"/>
      <c r="FV433" s="6"/>
      <c r="FW433" s="6"/>
      <c r="FX433" s="6"/>
      <c r="FY433" s="6"/>
      <c r="FZ433" s="6"/>
      <c r="GA433" s="6"/>
      <c r="GB433" s="6"/>
      <c r="GC433" s="6"/>
      <c r="GD433" s="6"/>
      <c r="GE433" s="6"/>
      <c r="GF433" s="6"/>
      <c r="GG433" s="6"/>
      <c r="GH433" s="6"/>
      <c r="GI433" s="6"/>
      <c r="GJ433" s="6"/>
      <c r="GK433" s="6"/>
      <c r="GL433" s="6"/>
      <c r="GM433" s="6"/>
      <c r="GN433" s="6"/>
      <c r="GO433" s="6"/>
      <c r="GP433" s="6"/>
      <c r="GQ433" s="6"/>
      <c r="GR433" s="6"/>
      <c r="GS433" s="6"/>
      <c r="GT433" s="6"/>
      <c r="GU433" s="6"/>
      <c r="GV433" s="6"/>
      <c r="GW433" s="6"/>
      <c r="GX433" s="6"/>
      <c r="GY433" s="6"/>
      <c r="GZ433" s="6"/>
      <c r="HA433" s="6"/>
      <c r="HB433" s="6"/>
      <c r="HC433" s="6"/>
      <c r="HD433" s="6"/>
      <c r="HE433" s="6"/>
      <c r="HF433" s="6"/>
      <c r="HG433" s="6"/>
      <c r="HH433" s="6"/>
      <c r="HI433" s="6"/>
      <c r="HJ433" s="6"/>
      <c r="HK433" s="6"/>
      <c r="HL433" s="6"/>
      <c r="HM433" s="6"/>
      <c r="HN433" s="6"/>
      <c r="HO433" s="6"/>
      <c r="HP433" s="6"/>
      <c r="HQ433" s="6"/>
      <c r="HR433" s="6"/>
      <c r="HS433" s="6"/>
      <c r="HT433" s="6"/>
      <c r="HU433" s="6"/>
      <c r="HV433" s="6"/>
      <c r="HW433" s="6"/>
      <c r="HX433" s="6"/>
      <c r="HY433" s="6"/>
      <c r="HZ433" s="6"/>
      <c r="IA433" s="6"/>
      <c r="IB433" s="6"/>
      <c r="IC433" s="6"/>
      <c r="ID433" s="6"/>
      <c r="IE433" s="6"/>
      <c r="IF433" s="6"/>
    </row>
    <row r="434" spans="1:240" s="37" customFormat="1" ht="63" customHeight="1" hidden="1">
      <c r="A434" s="36"/>
      <c r="B434" s="139"/>
      <c r="C434" s="139"/>
      <c r="D434" s="139"/>
      <c r="E434" s="139"/>
      <c r="F434" s="140"/>
      <c r="G434" s="69" t="s">
        <v>633</v>
      </c>
      <c r="H434" s="28" t="s">
        <v>603</v>
      </c>
      <c r="I434" s="29"/>
      <c r="J434" s="30">
        <f>J435</f>
        <v>0</v>
      </c>
      <c r="K434" s="30">
        <f>K435</f>
        <v>0</v>
      </c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  <c r="BW434" s="6"/>
      <c r="BX434" s="6"/>
      <c r="BY434" s="6"/>
      <c r="BZ434" s="6"/>
      <c r="CA434" s="6"/>
      <c r="CB434" s="6"/>
      <c r="CC434" s="6"/>
      <c r="CD434" s="6"/>
      <c r="CE434" s="6"/>
      <c r="CF434" s="6"/>
      <c r="CG434" s="6"/>
      <c r="CH434" s="6"/>
      <c r="CI434" s="6"/>
      <c r="CJ434" s="6"/>
      <c r="CK434" s="6"/>
      <c r="CL434" s="6"/>
      <c r="CM434" s="6"/>
      <c r="CN434" s="6"/>
      <c r="CO434" s="6"/>
      <c r="CP434" s="6"/>
      <c r="CQ434" s="6"/>
      <c r="CR434" s="6"/>
      <c r="CS434" s="6"/>
      <c r="CT434" s="6"/>
      <c r="CU434" s="6"/>
      <c r="CV434" s="6"/>
      <c r="CW434" s="6"/>
      <c r="CX434" s="6"/>
      <c r="CY434" s="6"/>
      <c r="CZ434" s="6"/>
      <c r="DA434" s="6"/>
      <c r="DB434" s="6"/>
      <c r="DC434" s="6"/>
      <c r="DD434" s="6"/>
      <c r="DE434" s="6"/>
      <c r="DF434" s="6"/>
      <c r="DG434" s="6"/>
      <c r="DH434" s="6"/>
      <c r="DI434" s="6"/>
      <c r="DJ434" s="6"/>
      <c r="DK434" s="6"/>
      <c r="DL434" s="6"/>
      <c r="DM434" s="6"/>
      <c r="DN434" s="6"/>
      <c r="DO434" s="6"/>
      <c r="DP434" s="6"/>
      <c r="DQ434" s="6"/>
      <c r="DR434" s="6"/>
      <c r="DS434" s="6"/>
      <c r="DT434" s="6"/>
      <c r="DU434" s="6"/>
      <c r="DV434" s="6"/>
      <c r="DW434" s="6"/>
      <c r="DX434" s="6"/>
      <c r="DY434" s="6"/>
      <c r="DZ434" s="6"/>
      <c r="EA434" s="6"/>
      <c r="EB434" s="6"/>
      <c r="EC434" s="6"/>
      <c r="ED434" s="6"/>
      <c r="EE434" s="6"/>
      <c r="EF434" s="6"/>
      <c r="EG434" s="6"/>
      <c r="EH434" s="6"/>
      <c r="EI434" s="6"/>
      <c r="EJ434" s="6"/>
      <c r="EK434" s="6"/>
      <c r="EL434" s="6"/>
      <c r="EM434" s="6"/>
      <c r="EN434" s="6"/>
      <c r="EO434" s="6"/>
      <c r="EP434" s="6"/>
      <c r="EQ434" s="6"/>
      <c r="ER434" s="6"/>
      <c r="ES434" s="6"/>
      <c r="ET434" s="6"/>
      <c r="EU434" s="6"/>
      <c r="EV434" s="6"/>
      <c r="EW434" s="6"/>
      <c r="EX434" s="6"/>
      <c r="EY434" s="6"/>
      <c r="EZ434" s="6"/>
      <c r="FA434" s="6"/>
      <c r="FB434" s="6"/>
      <c r="FC434" s="6"/>
      <c r="FD434" s="6"/>
      <c r="FE434" s="6"/>
      <c r="FF434" s="6"/>
      <c r="FG434" s="6"/>
      <c r="FH434" s="6"/>
      <c r="FI434" s="6"/>
      <c r="FJ434" s="6"/>
      <c r="FK434" s="6"/>
      <c r="FL434" s="6"/>
      <c r="FM434" s="6"/>
      <c r="FN434" s="6"/>
      <c r="FO434" s="6"/>
      <c r="FP434" s="6"/>
      <c r="FQ434" s="6"/>
      <c r="FR434" s="6"/>
      <c r="FS434" s="6"/>
      <c r="FT434" s="6"/>
      <c r="FU434" s="6"/>
      <c r="FV434" s="6"/>
      <c r="FW434" s="6"/>
      <c r="FX434" s="6"/>
      <c r="FY434" s="6"/>
      <c r="FZ434" s="6"/>
      <c r="GA434" s="6"/>
      <c r="GB434" s="6"/>
      <c r="GC434" s="6"/>
      <c r="GD434" s="6"/>
      <c r="GE434" s="6"/>
      <c r="GF434" s="6"/>
      <c r="GG434" s="6"/>
      <c r="GH434" s="6"/>
      <c r="GI434" s="6"/>
      <c r="GJ434" s="6"/>
      <c r="GK434" s="6"/>
      <c r="GL434" s="6"/>
      <c r="GM434" s="6"/>
      <c r="GN434" s="6"/>
      <c r="GO434" s="6"/>
      <c r="GP434" s="6"/>
      <c r="GQ434" s="6"/>
      <c r="GR434" s="6"/>
      <c r="GS434" s="6"/>
      <c r="GT434" s="6"/>
      <c r="GU434" s="6"/>
      <c r="GV434" s="6"/>
      <c r="GW434" s="6"/>
      <c r="GX434" s="6"/>
      <c r="GY434" s="6"/>
      <c r="GZ434" s="6"/>
      <c r="HA434" s="6"/>
      <c r="HB434" s="6"/>
      <c r="HC434" s="6"/>
      <c r="HD434" s="6"/>
      <c r="HE434" s="6"/>
      <c r="HF434" s="6"/>
      <c r="HG434" s="6"/>
      <c r="HH434" s="6"/>
      <c r="HI434" s="6"/>
      <c r="HJ434" s="6"/>
      <c r="HK434" s="6"/>
      <c r="HL434" s="6"/>
      <c r="HM434" s="6"/>
      <c r="HN434" s="6"/>
      <c r="HO434" s="6"/>
      <c r="HP434" s="6"/>
      <c r="HQ434" s="6"/>
      <c r="HR434" s="6"/>
      <c r="HS434" s="6"/>
      <c r="HT434" s="6"/>
      <c r="HU434" s="6"/>
      <c r="HV434" s="6"/>
      <c r="HW434" s="6"/>
      <c r="HX434" s="6"/>
      <c r="HY434" s="6"/>
      <c r="HZ434" s="6"/>
      <c r="IA434" s="6"/>
      <c r="IB434" s="6"/>
      <c r="IC434" s="6"/>
      <c r="ID434" s="6"/>
      <c r="IE434" s="6"/>
      <c r="IF434" s="6"/>
    </row>
    <row r="435" spans="1:240" s="37" customFormat="1" ht="41.25" customHeight="1" hidden="1">
      <c r="A435" s="36"/>
      <c r="B435" s="33"/>
      <c r="C435" s="33"/>
      <c r="D435" s="33"/>
      <c r="E435" s="33"/>
      <c r="F435" s="34"/>
      <c r="G435" s="43" t="s">
        <v>453</v>
      </c>
      <c r="H435" s="44" t="s">
        <v>604</v>
      </c>
      <c r="I435" s="29"/>
      <c r="J435" s="30">
        <f>J436+J454</f>
        <v>0</v>
      </c>
      <c r="K435" s="30">
        <f>K436+K454</f>
        <v>0</v>
      </c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  <c r="BW435" s="6"/>
      <c r="BX435" s="6"/>
      <c r="BY435" s="6"/>
      <c r="BZ435" s="6"/>
      <c r="CA435" s="6"/>
      <c r="CB435" s="6"/>
      <c r="CC435" s="6"/>
      <c r="CD435" s="6"/>
      <c r="CE435" s="6"/>
      <c r="CF435" s="6"/>
      <c r="CG435" s="6"/>
      <c r="CH435" s="6"/>
      <c r="CI435" s="6"/>
      <c r="CJ435" s="6"/>
      <c r="CK435" s="6"/>
      <c r="CL435" s="6"/>
      <c r="CM435" s="6"/>
      <c r="CN435" s="6"/>
      <c r="CO435" s="6"/>
      <c r="CP435" s="6"/>
      <c r="CQ435" s="6"/>
      <c r="CR435" s="6"/>
      <c r="CS435" s="6"/>
      <c r="CT435" s="6"/>
      <c r="CU435" s="6"/>
      <c r="CV435" s="6"/>
      <c r="CW435" s="6"/>
      <c r="CX435" s="6"/>
      <c r="CY435" s="6"/>
      <c r="CZ435" s="6"/>
      <c r="DA435" s="6"/>
      <c r="DB435" s="6"/>
      <c r="DC435" s="6"/>
      <c r="DD435" s="6"/>
      <c r="DE435" s="6"/>
      <c r="DF435" s="6"/>
      <c r="DG435" s="6"/>
      <c r="DH435" s="6"/>
      <c r="DI435" s="6"/>
      <c r="DJ435" s="6"/>
      <c r="DK435" s="6"/>
      <c r="DL435" s="6"/>
      <c r="DM435" s="6"/>
      <c r="DN435" s="6"/>
      <c r="DO435" s="6"/>
      <c r="DP435" s="6"/>
      <c r="DQ435" s="6"/>
      <c r="DR435" s="6"/>
      <c r="DS435" s="6"/>
      <c r="DT435" s="6"/>
      <c r="DU435" s="6"/>
      <c r="DV435" s="6"/>
      <c r="DW435" s="6"/>
      <c r="DX435" s="6"/>
      <c r="DY435" s="6"/>
      <c r="DZ435" s="6"/>
      <c r="EA435" s="6"/>
      <c r="EB435" s="6"/>
      <c r="EC435" s="6"/>
      <c r="ED435" s="6"/>
      <c r="EE435" s="6"/>
      <c r="EF435" s="6"/>
      <c r="EG435" s="6"/>
      <c r="EH435" s="6"/>
      <c r="EI435" s="6"/>
      <c r="EJ435" s="6"/>
      <c r="EK435" s="6"/>
      <c r="EL435" s="6"/>
      <c r="EM435" s="6"/>
      <c r="EN435" s="6"/>
      <c r="EO435" s="6"/>
      <c r="EP435" s="6"/>
      <c r="EQ435" s="6"/>
      <c r="ER435" s="6"/>
      <c r="ES435" s="6"/>
      <c r="ET435" s="6"/>
      <c r="EU435" s="6"/>
      <c r="EV435" s="6"/>
      <c r="EW435" s="6"/>
      <c r="EX435" s="6"/>
      <c r="EY435" s="6"/>
      <c r="EZ435" s="6"/>
      <c r="FA435" s="6"/>
      <c r="FB435" s="6"/>
      <c r="FC435" s="6"/>
      <c r="FD435" s="6"/>
      <c r="FE435" s="6"/>
      <c r="FF435" s="6"/>
      <c r="FG435" s="6"/>
      <c r="FH435" s="6"/>
      <c r="FI435" s="6"/>
      <c r="FJ435" s="6"/>
      <c r="FK435" s="6"/>
      <c r="FL435" s="6"/>
      <c r="FM435" s="6"/>
      <c r="FN435" s="6"/>
      <c r="FO435" s="6"/>
      <c r="FP435" s="6"/>
      <c r="FQ435" s="6"/>
      <c r="FR435" s="6"/>
      <c r="FS435" s="6"/>
      <c r="FT435" s="6"/>
      <c r="FU435" s="6"/>
      <c r="FV435" s="6"/>
      <c r="FW435" s="6"/>
      <c r="FX435" s="6"/>
      <c r="FY435" s="6"/>
      <c r="FZ435" s="6"/>
      <c r="GA435" s="6"/>
      <c r="GB435" s="6"/>
      <c r="GC435" s="6"/>
      <c r="GD435" s="6"/>
      <c r="GE435" s="6"/>
      <c r="GF435" s="6"/>
      <c r="GG435" s="6"/>
      <c r="GH435" s="6"/>
      <c r="GI435" s="6"/>
      <c r="GJ435" s="6"/>
      <c r="GK435" s="6"/>
      <c r="GL435" s="6"/>
      <c r="GM435" s="6"/>
      <c r="GN435" s="6"/>
      <c r="GO435" s="6"/>
      <c r="GP435" s="6"/>
      <c r="GQ435" s="6"/>
      <c r="GR435" s="6"/>
      <c r="GS435" s="6"/>
      <c r="GT435" s="6"/>
      <c r="GU435" s="6"/>
      <c r="GV435" s="6"/>
      <c r="GW435" s="6"/>
      <c r="GX435" s="6"/>
      <c r="GY435" s="6"/>
      <c r="GZ435" s="6"/>
      <c r="HA435" s="6"/>
      <c r="HB435" s="6"/>
      <c r="HC435" s="6"/>
      <c r="HD435" s="6"/>
      <c r="HE435" s="6"/>
      <c r="HF435" s="6"/>
      <c r="HG435" s="6"/>
      <c r="HH435" s="6"/>
      <c r="HI435" s="6"/>
      <c r="HJ435" s="6"/>
      <c r="HK435" s="6"/>
      <c r="HL435" s="6"/>
      <c r="HM435" s="6"/>
      <c r="HN435" s="6"/>
      <c r="HO435" s="6"/>
      <c r="HP435" s="6"/>
      <c r="HQ435" s="6"/>
      <c r="HR435" s="6"/>
      <c r="HS435" s="6"/>
      <c r="HT435" s="6"/>
      <c r="HU435" s="6"/>
      <c r="HV435" s="6"/>
      <c r="HW435" s="6"/>
      <c r="HX435" s="6"/>
      <c r="HY435" s="6"/>
      <c r="HZ435" s="6"/>
      <c r="IA435" s="6"/>
      <c r="IB435" s="6"/>
      <c r="IC435" s="6"/>
      <c r="ID435" s="6"/>
      <c r="IE435" s="6"/>
      <c r="IF435" s="6"/>
    </row>
    <row r="436" spans="1:240" s="37" customFormat="1" ht="96" customHeight="1" hidden="1">
      <c r="A436" s="36"/>
      <c r="B436" s="33"/>
      <c r="C436" s="33"/>
      <c r="D436" s="33"/>
      <c r="E436" s="33"/>
      <c r="F436" s="34"/>
      <c r="G436" s="69" t="s">
        <v>550</v>
      </c>
      <c r="H436" s="28" t="s">
        <v>605</v>
      </c>
      <c r="I436" s="29"/>
      <c r="J436" s="30">
        <f>J437</f>
        <v>0</v>
      </c>
      <c r="K436" s="30">
        <f>K437</f>
        <v>0</v>
      </c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  <c r="BW436" s="6"/>
      <c r="BX436" s="6"/>
      <c r="BY436" s="6"/>
      <c r="BZ436" s="6"/>
      <c r="CA436" s="6"/>
      <c r="CB436" s="6"/>
      <c r="CC436" s="6"/>
      <c r="CD436" s="6"/>
      <c r="CE436" s="6"/>
      <c r="CF436" s="6"/>
      <c r="CG436" s="6"/>
      <c r="CH436" s="6"/>
      <c r="CI436" s="6"/>
      <c r="CJ436" s="6"/>
      <c r="CK436" s="6"/>
      <c r="CL436" s="6"/>
      <c r="CM436" s="6"/>
      <c r="CN436" s="6"/>
      <c r="CO436" s="6"/>
      <c r="CP436" s="6"/>
      <c r="CQ436" s="6"/>
      <c r="CR436" s="6"/>
      <c r="CS436" s="6"/>
      <c r="CT436" s="6"/>
      <c r="CU436" s="6"/>
      <c r="CV436" s="6"/>
      <c r="CW436" s="6"/>
      <c r="CX436" s="6"/>
      <c r="CY436" s="6"/>
      <c r="CZ436" s="6"/>
      <c r="DA436" s="6"/>
      <c r="DB436" s="6"/>
      <c r="DC436" s="6"/>
      <c r="DD436" s="6"/>
      <c r="DE436" s="6"/>
      <c r="DF436" s="6"/>
      <c r="DG436" s="6"/>
      <c r="DH436" s="6"/>
      <c r="DI436" s="6"/>
      <c r="DJ436" s="6"/>
      <c r="DK436" s="6"/>
      <c r="DL436" s="6"/>
      <c r="DM436" s="6"/>
      <c r="DN436" s="6"/>
      <c r="DO436" s="6"/>
      <c r="DP436" s="6"/>
      <c r="DQ436" s="6"/>
      <c r="DR436" s="6"/>
      <c r="DS436" s="6"/>
      <c r="DT436" s="6"/>
      <c r="DU436" s="6"/>
      <c r="DV436" s="6"/>
      <c r="DW436" s="6"/>
      <c r="DX436" s="6"/>
      <c r="DY436" s="6"/>
      <c r="DZ436" s="6"/>
      <c r="EA436" s="6"/>
      <c r="EB436" s="6"/>
      <c r="EC436" s="6"/>
      <c r="ED436" s="6"/>
      <c r="EE436" s="6"/>
      <c r="EF436" s="6"/>
      <c r="EG436" s="6"/>
      <c r="EH436" s="6"/>
      <c r="EI436" s="6"/>
      <c r="EJ436" s="6"/>
      <c r="EK436" s="6"/>
      <c r="EL436" s="6"/>
      <c r="EM436" s="6"/>
      <c r="EN436" s="6"/>
      <c r="EO436" s="6"/>
      <c r="EP436" s="6"/>
      <c r="EQ436" s="6"/>
      <c r="ER436" s="6"/>
      <c r="ES436" s="6"/>
      <c r="ET436" s="6"/>
      <c r="EU436" s="6"/>
      <c r="EV436" s="6"/>
      <c r="EW436" s="6"/>
      <c r="EX436" s="6"/>
      <c r="EY436" s="6"/>
      <c r="EZ436" s="6"/>
      <c r="FA436" s="6"/>
      <c r="FB436" s="6"/>
      <c r="FC436" s="6"/>
      <c r="FD436" s="6"/>
      <c r="FE436" s="6"/>
      <c r="FF436" s="6"/>
      <c r="FG436" s="6"/>
      <c r="FH436" s="6"/>
      <c r="FI436" s="6"/>
      <c r="FJ436" s="6"/>
      <c r="FK436" s="6"/>
      <c r="FL436" s="6"/>
      <c r="FM436" s="6"/>
      <c r="FN436" s="6"/>
      <c r="FO436" s="6"/>
      <c r="FP436" s="6"/>
      <c r="FQ436" s="6"/>
      <c r="FR436" s="6"/>
      <c r="FS436" s="6"/>
      <c r="FT436" s="6"/>
      <c r="FU436" s="6"/>
      <c r="FV436" s="6"/>
      <c r="FW436" s="6"/>
      <c r="FX436" s="6"/>
      <c r="FY436" s="6"/>
      <c r="FZ436" s="6"/>
      <c r="GA436" s="6"/>
      <c r="GB436" s="6"/>
      <c r="GC436" s="6"/>
      <c r="GD436" s="6"/>
      <c r="GE436" s="6"/>
      <c r="GF436" s="6"/>
      <c r="GG436" s="6"/>
      <c r="GH436" s="6"/>
      <c r="GI436" s="6"/>
      <c r="GJ436" s="6"/>
      <c r="GK436" s="6"/>
      <c r="GL436" s="6"/>
      <c r="GM436" s="6"/>
      <c r="GN436" s="6"/>
      <c r="GO436" s="6"/>
      <c r="GP436" s="6"/>
      <c r="GQ436" s="6"/>
      <c r="GR436" s="6"/>
      <c r="GS436" s="6"/>
      <c r="GT436" s="6"/>
      <c r="GU436" s="6"/>
      <c r="GV436" s="6"/>
      <c r="GW436" s="6"/>
      <c r="GX436" s="6"/>
      <c r="GY436" s="6"/>
      <c r="GZ436" s="6"/>
      <c r="HA436" s="6"/>
      <c r="HB436" s="6"/>
      <c r="HC436" s="6"/>
      <c r="HD436" s="6"/>
      <c r="HE436" s="6"/>
      <c r="HF436" s="6"/>
      <c r="HG436" s="6"/>
      <c r="HH436" s="6"/>
      <c r="HI436" s="6"/>
      <c r="HJ436" s="6"/>
      <c r="HK436" s="6"/>
      <c r="HL436" s="6"/>
      <c r="HM436" s="6"/>
      <c r="HN436" s="6"/>
      <c r="HO436" s="6"/>
      <c r="HP436" s="6"/>
      <c r="HQ436" s="6"/>
      <c r="HR436" s="6"/>
      <c r="HS436" s="6"/>
      <c r="HT436" s="6"/>
      <c r="HU436" s="6"/>
      <c r="HV436" s="6"/>
      <c r="HW436" s="6"/>
      <c r="HX436" s="6"/>
      <c r="HY436" s="6"/>
      <c r="HZ436" s="6"/>
      <c r="IA436" s="6"/>
      <c r="IB436" s="6"/>
      <c r="IC436" s="6"/>
      <c r="ID436" s="6"/>
      <c r="IE436" s="6"/>
      <c r="IF436" s="6"/>
    </row>
    <row r="437" spans="1:240" s="37" customFormat="1" ht="31.5" customHeight="1" hidden="1">
      <c r="A437" s="36"/>
      <c r="B437" s="33"/>
      <c r="C437" s="33"/>
      <c r="D437" s="33"/>
      <c r="E437" s="33"/>
      <c r="F437" s="34"/>
      <c r="G437" s="32" t="s">
        <v>2</v>
      </c>
      <c r="H437" s="35"/>
      <c r="I437" s="29">
        <v>200</v>
      </c>
      <c r="J437" s="30">
        <v>0</v>
      </c>
      <c r="K437" s="30">
        <v>0</v>
      </c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  <c r="BW437" s="6"/>
      <c r="BX437" s="6"/>
      <c r="BY437" s="6"/>
      <c r="BZ437" s="6"/>
      <c r="CA437" s="6"/>
      <c r="CB437" s="6"/>
      <c r="CC437" s="6"/>
      <c r="CD437" s="6"/>
      <c r="CE437" s="6"/>
      <c r="CF437" s="6"/>
      <c r="CG437" s="6"/>
      <c r="CH437" s="6"/>
      <c r="CI437" s="6"/>
      <c r="CJ437" s="6"/>
      <c r="CK437" s="6"/>
      <c r="CL437" s="6"/>
      <c r="CM437" s="6"/>
      <c r="CN437" s="6"/>
      <c r="CO437" s="6"/>
      <c r="CP437" s="6"/>
      <c r="CQ437" s="6"/>
      <c r="CR437" s="6"/>
      <c r="CS437" s="6"/>
      <c r="CT437" s="6"/>
      <c r="CU437" s="6"/>
      <c r="CV437" s="6"/>
      <c r="CW437" s="6"/>
      <c r="CX437" s="6"/>
      <c r="CY437" s="6"/>
      <c r="CZ437" s="6"/>
      <c r="DA437" s="6"/>
      <c r="DB437" s="6"/>
      <c r="DC437" s="6"/>
      <c r="DD437" s="6"/>
      <c r="DE437" s="6"/>
      <c r="DF437" s="6"/>
      <c r="DG437" s="6"/>
      <c r="DH437" s="6"/>
      <c r="DI437" s="6"/>
      <c r="DJ437" s="6"/>
      <c r="DK437" s="6"/>
      <c r="DL437" s="6"/>
      <c r="DM437" s="6"/>
      <c r="DN437" s="6"/>
      <c r="DO437" s="6"/>
      <c r="DP437" s="6"/>
      <c r="DQ437" s="6"/>
      <c r="DR437" s="6"/>
      <c r="DS437" s="6"/>
      <c r="DT437" s="6"/>
      <c r="DU437" s="6"/>
      <c r="DV437" s="6"/>
      <c r="DW437" s="6"/>
      <c r="DX437" s="6"/>
      <c r="DY437" s="6"/>
      <c r="DZ437" s="6"/>
      <c r="EA437" s="6"/>
      <c r="EB437" s="6"/>
      <c r="EC437" s="6"/>
      <c r="ED437" s="6"/>
      <c r="EE437" s="6"/>
      <c r="EF437" s="6"/>
      <c r="EG437" s="6"/>
      <c r="EH437" s="6"/>
      <c r="EI437" s="6"/>
      <c r="EJ437" s="6"/>
      <c r="EK437" s="6"/>
      <c r="EL437" s="6"/>
      <c r="EM437" s="6"/>
      <c r="EN437" s="6"/>
      <c r="EO437" s="6"/>
      <c r="EP437" s="6"/>
      <c r="EQ437" s="6"/>
      <c r="ER437" s="6"/>
      <c r="ES437" s="6"/>
      <c r="ET437" s="6"/>
      <c r="EU437" s="6"/>
      <c r="EV437" s="6"/>
      <c r="EW437" s="6"/>
      <c r="EX437" s="6"/>
      <c r="EY437" s="6"/>
      <c r="EZ437" s="6"/>
      <c r="FA437" s="6"/>
      <c r="FB437" s="6"/>
      <c r="FC437" s="6"/>
      <c r="FD437" s="6"/>
      <c r="FE437" s="6"/>
      <c r="FF437" s="6"/>
      <c r="FG437" s="6"/>
      <c r="FH437" s="6"/>
      <c r="FI437" s="6"/>
      <c r="FJ437" s="6"/>
      <c r="FK437" s="6"/>
      <c r="FL437" s="6"/>
      <c r="FM437" s="6"/>
      <c r="FN437" s="6"/>
      <c r="FO437" s="6"/>
      <c r="FP437" s="6"/>
      <c r="FQ437" s="6"/>
      <c r="FR437" s="6"/>
      <c r="FS437" s="6"/>
      <c r="FT437" s="6"/>
      <c r="FU437" s="6"/>
      <c r="FV437" s="6"/>
      <c r="FW437" s="6"/>
      <c r="FX437" s="6"/>
      <c r="FY437" s="6"/>
      <c r="FZ437" s="6"/>
      <c r="GA437" s="6"/>
      <c r="GB437" s="6"/>
      <c r="GC437" s="6"/>
      <c r="GD437" s="6"/>
      <c r="GE437" s="6"/>
      <c r="GF437" s="6"/>
      <c r="GG437" s="6"/>
      <c r="GH437" s="6"/>
      <c r="GI437" s="6"/>
      <c r="GJ437" s="6"/>
      <c r="GK437" s="6"/>
      <c r="GL437" s="6"/>
      <c r="GM437" s="6"/>
      <c r="GN437" s="6"/>
      <c r="GO437" s="6"/>
      <c r="GP437" s="6"/>
      <c r="GQ437" s="6"/>
      <c r="GR437" s="6"/>
      <c r="GS437" s="6"/>
      <c r="GT437" s="6"/>
      <c r="GU437" s="6"/>
      <c r="GV437" s="6"/>
      <c r="GW437" s="6"/>
      <c r="GX437" s="6"/>
      <c r="GY437" s="6"/>
      <c r="GZ437" s="6"/>
      <c r="HA437" s="6"/>
      <c r="HB437" s="6"/>
      <c r="HC437" s="6"/>
      <c r="HD437" s="6"/>
      <c r="HE437" s="6"/>
      <c r="HF437" s="6"/>
      <c r="HG437" s="6"/>
      <c r="HH437" s="6"/>
      <c r="HI437" s="6"/>
      <c r="HJ437" s="6"/>
      <c r="HK437" s="6"/>
      <c r="HL437" s="6"/>
      <c r="HM437" s="6"/>
      <c r="HN437" s="6"/>
      <c r="HO437" s="6"/>
      <c r="HP437" s="6"/>
      <c r="HQ437" s="6"/>
      <c r="HR437" s="6"/>
      <c r="HS437" s="6"/>
      <c r="HT437" s="6"/>
      <c r="HU437" s="6"/>
      <c r="HV437" s="6"/>
      <c r="HW437" s="6"/>
      <c r="HX437" s="6"/>
      <c r="HY437" s="6"/>
      <c r="HZ437" s="6"/>
      <c r="IA437" s="6"/>
      <c r="IB437" s="6"/>
      <c r="IC437" s="6"/>
      <c r="ID437" s="6"/>
      <c r="IE437" s="6"/>
      <c r="IF437" s="6"/>
    </row>
    <row r="438" spans="1:11" ht="53.25" customHeight="1" hidden="1">
      <c r="A438" s="4"/>
      <c r="B438" s="33"/>
      <c r="C438" s="33"/>
      <c r="D438" s="33"/>
      <c r="E438" s="33"/>
      <c r="F438" s="34"/>
      <c r="G438" s="32" t="s">
        <v>236</v>
      </c>
      <c r="H438" s="35" t="s">
        <v>234</v>
      </c>
      <c r="I438" s="29"/>
      <c r="J438" s="30"/>
      <c r="K438" s="30">
        <f>K441+K439</f>
        <v>0</v>
      </c>
    </row>
    <row r="439" spans="1:11" ht="36.75" customHeight="1" hidden="1">
      <c r="A439" s="4"/>
      <c r="B439" s="33"/>
      <c r="C439" s="33"/>
      <c r="D439" s="33"/>
      <c r="E439" s="33"/>
      <c r="F439" s="34"/>
      <c r="G439" s="32" t="s">
        <v>303</v>
      </c>
      <c r="H439" s="35" t="s">
        <v>302</v>
      </c>
      <c r="I439" s="29"/>
      <c r="J439" s="30"/>
      <c r="K439" s="30">
        <f>K440</f>
        <v>0</v>
      </c>
    </row>
    <row r="440" spans="1:11" ht="33" customHeight="1" hidden="1">
      <c r="A440" s="4"/>
      <c r="B440" s="33"/>
      <c r="C440" s="33"/>
      <c r="D440" s="33"/>
      <c r="E440" s="33"/>
      <c r="F440" s="34"/>
      <c r="G440" s="32" t="s">
        <v>2</v>
      </c>
      <c r="H440" s="35"/>
      <c r="I440" s="29">
        <v>200</v>
      </c>
      <c r="J440" s="30"/>
      <c r="K440" s="30">
        <v>0</v>
      </c>
    </row>
    <row r="441" spans="1:11" ht="66" customHeight="1" hidden="1">
      <c r="A441" s="4"/>
      <c r="B441" s="33"/>
      <c r="C441" s="33"/>
      <c r="D441" s="33"/>
      <c r="E441" s="33"/>
      <c r="F441" s="34"/>
      <c r="G441" s="32" t="s">
        <v>235</v>
      </c>
      <c r="H441" s="35" t="s">
        <v>233</v>
      </c>
      <c r="I441" s="29"/>
      <c r="J441" s="30"/>
      <c r="K441" s="30">
        <f>K442</f>
        <v>0</v>
      </c>
    </row>
    <row r="442" spans="1:11" ht="36" customHeight="1" hidden="1">
      <c r="A442" s="4"/>
      <c r="B442" s="33"/>
      <c r="C442" s="33"/>
      <c r="D442" s="33"/>
      <c r="E442" s="33"/>
      <c r="F442" s="34"/>
      <c r="G442" s="32" t="s">
        <v>2</v>
      </c>
      <c r="H442" s="35"/>
      <c r="I442" s="29">
        <v>200</v>
      </c>
      <c r="J442" s="30"/>
      <c r="K442" s="30">
        <v>0</v>
      </c>
    </row>
    <row r="443" spans="1:11" ht="48" customHeight="1" hidden="1">
      <c r="A443" s="4"/>
      <c r="B443" s="33"/>
      <c r="C443" s="33"/>
      <c r="D443" s="33"/>
      <c r="E443" s="33"/>
      <c r="F443" s="34"/>
      <c r="G443" s="32" t="s">
        <v>284</v>
      </c>
      <c r="H443" s="35" t="s">
        <v>282</v>
      </c>
      <c r="I443" s="29"/>
      <c r="J443" s="30"/>
      <c r="K443" s="30">
        <f>K446+K452+K448</f>
        <v>0</v>
      </c>
    </row>
    <row r="444" spans="1:11" ht="53.25" customHeight="1" hidden="1">
      <c r="A444" s="4"/>
      <c r="B444" s="33"/>
      <c r="C444" s="33"/>
      <c r="D444" s="33"/>
      <c r="E444" s="33"/>
      <c r="F444" s="34"/>
      <c r="G444" s="32"/>
      <c r="H444" s="35"/>
      <c r="I444" s="29"/>
      <c r="J444" s="30"/>
      <c r="K444" s="30"/>
    </row>
    <row r="445" spans="1:11" ht="31.5" customHeight="1" hidden="1">
      <c r="A445" s="4"/>
      <c r="B445" s="33"/>
      <c r="C445" s="33"/>
      <c r="D445" s="33"/>
      <c r="E445" s="33"/>
      <c r="F445" s="34"/>
      <c r="G445" s="32"/>
      <c r="H445" s="35"/>
      <c r="I445" s="29"/>
      <c r="J445" s="30"/>
      <c r="K445" s="30"/>
    </row>
    <row r="446" spans="1:11" ht="61.5" customHeight="1" hidden="1">
      <c r="A446" s="4"/>
      <c r="B446" s="33"/>
      <c r="C446" s="33"/>
      <c r="D446" s="33"/>
      <c r="E446" s="33"/>
      <c r="F446" s="34"/>
      <c r="G446" s="32" t="s">
        <v>285</v>
      </c>
      <c r="H446" s="35" t="s">
        <v>283</v>
      </c>
      <c r="I446" s="29"/>
      <c r="J446" s="30"/>
      <c r="K446" s="30">
        <f>K447</f>
        <v>0</v>
      </c>
    </row>
    <row r="447" spans="1:11" ht="36" customHeight="1" hidden="1">
      <c r="A447" s="4"/>
      <c r="B447" s="33"/>
      <c r="C447" s="33"/>
      <c r="D447" s="33"/>
      <c r="E447" s="33"/>
      <c r="F447" s="34"/>
      <c r="G447" s="32" t="s">
        <v>4</v>
      </c>
      <c r="H447" s="35"/>
      <c r="I447" s="29">
        <v>600</v>
      </c>
      <c r="J447" s="30"/>
      <c r="K447" s="30">
        <v>0</v>
      </c>
    </row>
    <row r="448" spans="1:11" ht="69.75" customHeight="1" hidden="1">
      <c r="A448" s="4"/>
      <c r="B448" s="33"/>
      <c r="C448" s="33"/>
      <c r="D448" s="33"/>
      <c r="E448" s="33"/>
      <c r="F448" s="34"/>
      <c r="G448" s="32" t="s">
        <v>297</v>
      </c>
      <c r="H448" s="35" t="s">
        <v>296</v>
      </c>
      <c r="I448" s="29"/>
      <c r="J448" s="30"/>
      <c r="K448" s="30">
        <f>K449+K450+K451</f>
        <v>0</v>
      </c>
    </row>
    <row r="449" spans="1:11" ht="70.5" customHeight="1" hidden="1">
      <c r="A449" s="4"/>
      <c r="B449" s="33"/>
      <c r="C449" s="33"/>
      <c r="D449" s="33"/>
      <c r="E449" s="33"/>
      <c r="F449" s="34"/>
      <c r="G449" s="32" t="s">
        <v>295</v>
      </c>
      <c r="H449" s="35"/>
      <c r="I449" s="29">
        <v>100</v>
      </c>
      <c r="J449" s="30"/>
      <c r="K449" s="30">
        <v>0</v>
      </c>
    </row>
    <row r="450" spans="1:11" ht="36" customHeight="1" hidden="1">
      <c r="A450" s="4"/>
      <c r="B450" s="33"/>
      <c r="C450" s="33"/>
      <c r="D450" s="33"/>
      <c r="E450" s="33"/>
      <c r="F450" s="34"/>
      <c r="G450" s="32" t="s">
        <v>2</v>
      </c>
      <c r="H450" s="35"/>
      <c r="I450" s="29">
        <v>200</v>
      </c>
      <c r="J450" s="30"/>
      <c r="K450" s="30">
        <v>0</v>
      </c>
    </row>
    <row r="451" spans="1:11" ht="39" customHeight="1" hidden="1">
      <c r="A451" s="4"/>
      <c r="B451" s="33"/>
      <c r="C451" s="33"/>
      <c r="D451" s="33"/>
      <c r="E451" s="33"/>
      <c r="F451" s="34"/>
      <c r="G451" s="32" t="s">
        <v>4</v>
      </c>
      <c r="H451" s="35"/>
      <c r="I451" s="29">
        <v>600</v>
      </c>
      <c r="J451" s="30"/>
      <c r="K451" s="30">
        <v>0</v>
      </c>
    </row>
    <row r="452" spans="1:11" ht="52.5" customHeight="1" hidden="1">
      <c r="A452" s="4"/>
      <c r="B452" s="33"/>
      <c r="C452" s="33"/>
      <c r="D452" s="33"/>
      <c r="E452" s="33"/>
      <c r="F452" s="34"/>
      <c r="G452" s="32" t="s">
        <v>276</v>
      </c>
      <c r="H452" s="35" t="s">
        <v>275</v>
      </c>
      <c r="I452" s="29"/>
      <c r="J452" s="30"/>
      <c r="K452" s="30">
        <f>K453</f>
        <v>0</v>
      </c>
    </row>
    <row r="453" spans="1:11" ht="31.5" customHeight="1" hidden="1">
      <c r="A453" s="4"/>
      <c r="B453" s="33"/>
      <c r="C453" s="33"/>
      <c r="D453" s="33"/>
      <c r="E453" s="33"/>
      <c r="F453" s="34"/>
      <c r="G453" s="32" t="s">
        <v>4</v>
      </c>
      <c r="H453" s="35"/>
      <c r="I453" s="29">
        <v>600</v>
      </c>
      <c r="J453" s="30"/>
      <c r="K453" s="30">
        <v>0</v>
      </c>
    </row>
    <row r="454" spans="1:11" ht="70.5" customHeight="1" hidden="1">
      <c r="A454" s="4"/>
      <c r="B454" s="33"/>
      <c r="C454" s="33"/>
      <c r="D454" s="33"/>
      <c r="E454" s="33"/>
      <c r="F454" s="34"/>
      <c r="G454" s="32" t="s">
        <v>462</v>
      </c>
      <c r="H454" s="28" t="s">
        <v>454</v>
      </c>
      <c r="I454" s="29"/>
      <c r="J454" s="30">
        <f>J455</f>
        <v>0</v>
      </c>
      <c r="K454" s="30">
        <f>K455</f>
        <v>0</v>
      </c>
    </row>
    <row r="455" spans="1:11" ht="31.5" customHeight="1" hidden="1">
      <c r="A455" s="4"/>
      <c r="B455" s="33"/>
      <c r="C455" s="33"/>
      <c r="D455" s="33"/>
      <c r="E455" s="33"/>
      <c r="F455" s="34"/>
      <c r="G455" s="32" t="s">
        <v>2</v>
      </c>
      <c r="H455" s="35"/>
      <c r="I455" s="29">
        <v>200</v>
      </c>
      <c r="J455" s="30">
        <v>0</v>
      </c>
      <c r="K455" s="30">
        <v>0</v>
      </c>
    </row>
    <row r="456" spans="1:11" ht="51" customHeight="1" hidden="1">
      <c r="A456" s="4"/>
      <c r="B456" s="201" t="s">
        <v>25</v>
      </c>
      <c r="C456" s="201"/>
      <c r="D456" s="201"/>
      <c r="E456" s="201"/>
      <c r="F456" s="202"/>
      <c r="G456" s="42" t="s">
        <v>491</v>
      </c>
      <c r="H456" s="39" t="s">
        <v>404</v>
      </c>
      <c r="I456" s="61" t="s">
        <v>0</v>
      </c>
      <c r="J456" s="62">
        <f aca="true" t="shared" si="11" ref="J456:K459">J457</f>
        <v>0</v>
      </c>
      <c r="K456" s="62">
        <f t="shared" si="11"/>
        <v>0</v>
      </c>
    </row>
    <row r="457" spans="1:11" ht="48.75" customHeight="1" hidden="1">
      <c r="A457" s="4"/>
      <c r="B457" s="203" t="s">
        <v>24</v>
      </c>
      <c r="C457" s="203"/>
      <c r="D457" s="203"/>
      <c r="E457" s="203"/>
      <c r="F457" s="204"/>
      <c r="G457" s="32" t="s">
        <v>492</v>
      </c>
      <c r="H457" s="28" t="s">
        <v>405</v>
      </c>
      <c r="I457" s="29" t="s">
        <v>0</v>
      </c>
      <c r="J457" s="30">
        <f t="shared" si="11"/>
        <v>0</v>
      </c>
      <c r="K457" s="30">
        <f t="shared" si="11"/>
        <v>0</v>
      </c>
    </row>
    <row r="458" spans="1:11" ht="51.75" customHeight="1" hidden="1">
      <c r="A458" s="4"/>
      <c r="B458" s="65"/>
      <c r="C458" s="65"/>
      <c r="D458" s="65"/>
      <c r="E458" s="65"/>
      <c r="F458" s="66"/>
      <c r="G458" s="43" t="s">
        <v>408</v>
      </c>
      <c r="H458" s="44" t="s">
        <v>406</v>
      </c>
      <c r="I458" s="29"/>
      <c r="J458" s="30">
        <f t="shared" si="11"/>
        <v>0</v>
      </c>
      <c r="K458" s="30">
        <f t="shared" si="11"/>
        <v>0</v>
      </c>
    </row>
    <row r="459" spans="1:11" ht="48" customHeight="1" hidden="1">
      <c r="A459" s="4"/>
      <c r="B459" s="195" t="s">
        <v>23</v>
      </c>
      <c r="C459" s="195"/>
      <c r="D459" s="195"/>
      <c r="E459" s="195"/>
      <c r="F459" s="196"/>
      <c r="G459" s="32" t="s">
        <v>493</v>
      </c>
      <c r="H459" s="28" t="s">
        <v>407</v>
      </c>
      <c r="I459" s="29" t="s">
        <v>0</v>
      </c>
      <c r="J459" s="30">
        <f t="shared" si="11"/>
        <v>0</v>
      </c>
      <c r="K459" s="30">
        <f t="shared" si="11"/>
        <v>0</v>
      </c>
    </row>
    <row r="460" spans="1:11" ht="42" customHeight="1" hidden="1">
      <c r="A460" s="4"/>
      <c r="B460" s="197">
        <v>200</v>
      </c>
      <c r="C460" s="197"/>
      <c r="D460" s="197"/>
      <c r="E460" s="197"/>
      <c r="F460" s="198"/>
      <c r="G460" s="32" t="s">
        <v>4</v>
      </c>
      <c r="H460" s="28" t="s">
        <v>0</v>
      </c>
      <c r="I460" s="29">
        <v>600</v>
      </c>
      <c r="J460" s="30">
        <v>0</v>
      </c>
      <c r="K460" s="30">
        <v>0</v>
      </c>
    </row>
    <row r="461" spans="1:11" ht="46.5" customHeight="1" hidden="1">
      <c r="A461" s="4"/>
      <c r="B461" s="33"/>
      <c r="C461" s="33"/>
      <c r="D461" s="33"/>
      <c r="E461" s="33"/>
      <c r="F461" s="34"/>
      <c r="G461" s="42" t="s">
        <v>579</v>
      </c>
      <c r="H461" s="39" t="s">
        <v>404</v>
      </c>
      <c r="I461" s="61" t="s">
        <v>0</v>
      </c>
      <c r="J461" s="62">
        <f aca="true" t="shared" si="12" ref="J461:K464">J462</f>
        <v>0</v>
      </c>
      <c r="K461" s="62">
        <f t="shared" si="12"/>
        <v>0</v>
      </c>
    </row>
    <row r="462" spans="1:11" ht="51.75" customHeight="1" hidden="1">
      <c r="A462" s="4"/>
      <c r="B462" s="33"/>
      <c r="C462" s="33"/>
      <c r="D462" s="33"/>
      <c r="E462" s="33"/>
      <c r="F462" s="34"/>
      <c r="G462" s="32" t="s">
        <v>581</v>
      </c>
      <c r="H462" s="28" t="s">
        <v>405</v>
      </c>
      <c r="I462" s="29" t="s">
        <v>0</v>
      </c>
      <c r="J462" s="30">
        <f t="shared" si="12"/>
        <v>0</v>
      </c>
      <c r="K462" s="30">
        <f t="shared" si="12"/>
        <v>0</v>
      </c>
    </row>
    <row r="463" spans="1:11" ht="64.5" customHeight="1" hidden="1">
      <c r="A463" s="4"/>
      <c r="B463" s="33"/>
      <c r="C463" s="33"/>
      <c r="D463" s="33"/>
      <c r="E463" s="33"/>
      <c r="F463" s="34"/>
      <c r="G463" s="43" t="s">
        <v>520</v>
      </c>
      <c r="H463" s="44" t="s">
        <v>406</v>
      </c>
      <c r="I463" s="29"/>
      <c r="J463" s="30">
        <f t="shared" si="12"/>
        <v>0</v>
      </c>
      <c r="K463" s="30">
        <f t="shared" si="12"/>
        <v>0</v>
      </c>
    </row>
    <row r="464" spans="1:11" ht="51" customHeight="1" hidden="1">
      <c r="A464" s="4"/>
      <c r="B464" s="33"/>
      <c r="C464" s="33"/>
      <c r="D464" s="33"/>
      <c r="E464" s="33"/>
      <c r="F464" s="34"/>
      <c r="G464" s="32" t="s">
        <v>580</v>
      </c>
      <c r="H464" s="28" t="s">
        <v>407</v>
      </c>
      <c r="I464" s="29" t="s">
        <v>0</v>
      </c>
      <c r="J464" s="30">
        <f t="shared" si="12"/>
        <v>0</v>
      </c>
      <c r="K464" s="30">
        <f t="shared" si="12"/>
        <v>0</v>
      </c>
    </row>
    <row r="465" spans="1:11" ht="34.5" customHeight="1" hidden="1">
      <c r="A465" s="4"/>
      <c r="B465" s="33"/>
      <c r="C465" s="33"/>
      <c r="D465" s="33"/>
      <c r="E465" s="33"/>
      <c r="F465" s="34"/>
      <c r="G465" s="32" t="s">
        <v>4</v>
      </c>
      <c r="H465" s="28" t="s">
        <v>0</v>
      </c>
      <c r="I465" s="29">
        <v>600</v>
      </c>
      <c r="J465" s="30">
        <v>0</v>
      </c>
      <c r="K465" s="30">
        <v>0</v>
      </c>
    </row>
    <row r="466" spans="1:11" ht="48" customHeight="1">
      <c r="A466" s="4"/>
      <c r="B466" s="201" t="s">
        <v>22</v>
      </c>
      <c r="C466" s="201"/>
      <c r="D466" s="201"/>
      <c r="E466" s="201"/>
      <c r="F466" s="202"/>
      <c r="G466" s="63" t="s">
        <v>688</v>
      </c>
      <c r="H466" s="39" t="s">
        <v>417</v>
      </c>
      <c r="I466" s="61" t="s">
        <v>0</v>
      </c>
      <c r="J466" s="62">
        <f>J467+J475</f>
        <v>28196038</v>
      </c>
      <c r="K466" s="62">
        <f>K467+K475</f>
        <v>21997512</v>
      </c>
    </row>
    <row r="467" spans="1:11" ht="60">
      <c r="A467" s="4"/>
      <c r="B467" s="203" t="s">
        <v>21</v>
      </c>
      <c r="C467" s="203"/>
      <c r="D467" s="203"/>
      <c r="E467" s="203"/>
      <c r="F467" s="204"/>
      <c r="G467" s="45" t="s">
        <v>689</v>
      </c>
      <c r="H467" s="39" t="s">
        <v>418</v>
      </c>
      <c r="I467" s="29" t="s">
        <v>0</v>
      </c>
      <c r="J467" s="30">
        <f>J468</f>
        <v>20235069</v>
      </c>
      <c r="K467" s="30">
        <f>K468</f>
        <v>21976069</v>
      </c>
    </row>
    <row r="468" spans="1:11" ht="52.5" customHeight="1">
      <c r="A468" s="4"/>
      <c r="B468" s="65"/>
      <c r="C468" s="65"/>
      <c r="D468" s="65"/>
      <c r="E468" s="65"/>
      <c r="F468" s="66"/>
      <c r="G468" s="101" t="s">
        <v>452</v>
      </c>
      <c r="H468" s="44" t="s">
        <v>419</v>
      </c>
      <c r="I468" s="29"/>
      <c r="J468" s="30">
        <f>J469+J473</f>
        <v>20235069</v>
      </c>
      <c r="K468" s="30">
        <f>K469+K473</f>
        <v>21976069</v>
      </c>
    </row>
    <row r="469" spans="1:11" ht="63" customHeight="1">
      <c r="A469" s="4"/>
      <c r="B469" s="195" t="s">
        <v>20</v>
      </c>
      <c r="C469" s="195"/>
      <c r="D469" s="195"/>
      <c r="E469" s="195"/>
      <c r="F469" s="196"/>
      <c r="G469" s="69" t="s">
        <v>690</v>
      </c>
      <c r="H469" s="28" t="s">
        <v>420</v>
      </c>
      <c r="I469" s="29" t="s">
        <v>0</v>
      </c>
      <c r="J469" s="30">
        <f>J470</f>
        <v>12121000</v>
      </c>
      <c r="K469" s="30">
        <f>K470</f>
        <v>13862000</v>
      </c>
    </row>
    <row r="470" spans="1:240" s="26" customFormat="1" ht="30.75">
      <c r="A470" s="25"/>
      <c r="B470" s="205">
        <v>200</v>
      </c>
      <c r="C470" s="205"/>
      <c r="D470" s="205"/>
      <c r="E470" s="205"/>
      <c r="F470" s="206"/>
      <c r="G470" s="32" t="s">
        <v>2</v>
      </c>
      <c r="H470" s="28" t="s">
        <v>0</v>
      </c>
      <c r="I470" s="29">
        <v>200</v>
      </c>
      <c r="J470" s="30">
        <v>12121000</v>
      </c>
      <c r="K470" s="30">
        <v>13862000</v>
      </c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  <c r="BW470" s="6"/>
      <c r="BX470" s="6"/>
      <c r="BY470" s="6"/>
      <c r="BZ470" s="6"/>
      <c r="CA470" s="6"/>
      <c r="CB470" s="6"/>
      <c r="CC470" s="6"/>
      <c r="CD470" s="6"/>
      <c r="CE470" s="6"/>
      <c r="CF470" s="6"/>
      <c r="CG470" s="6"/>
      <c r="CH470" s="6"/>
      <c r="CI470" s="6"/>
      <c r="CJ470" s="6"/>
      <c r="CK470" s="6"/>
      <c r="CL470" s="6"/>
      <c r="CM470" s="6"/>
      <c r="CN470" s="6"/>
      <c r="CO470" s="6"/>
      <c r="CP470" s="6"/>
      <c r="CQ470" s="6"/>
      <c r="CR470" s="6"/>
      <c r="CS470" s="6"/>
      <c r="CT470" s="6"/>
      <c r="CU470" s="6"/>
      <c r="CV470" s="6"/>
      <c r="CW470" s="6"/>
      <c r="CX470" s="6"/>
      <c r="CY470" s="6"/>
      <c r="CZ470" s="6"/>
      <c r="DA470" s="6"/>
      <c r="DB470" s="6"/>
      <c r="DC470" s="6"/>
      <c r="DD470" s="6"/>
      <c r="DE470" s="6"/>
      <c r="DF470" s="6"/>
      <c r="DG470" s="6"/>
      <c r="DH470" s="6"/>
      <c r="DI470" s="6"/>
      <c r="DJ470" s="6"/>
      <c r="DK470" s="6"/>
      <c r="DL470" s="6"/>
      <c r="DM470" s="6"/>
      <c r="DN470" s="6"/>
      <c r="DO470" s="6"/>
      <c r="DP470" s="6"/>
      <c r="DQ470" s="6"/>
      <c r="DR470" s="6"/>
      <c r="DS470" s="6"/>
      <c r="DT470" s="6"/>
      <c r="DU470" s="6"/>
      <c r="DV470" s="6"/>
      <c r="DW470" s="6"/>
      <c r="DX470" s="6"/>
      <c r="DY470" s="6"/>
      <c r="DZ470" s="6"/>
      <c r="EA470" s="6"/>
      <c r="EB470" s="6"/>
      <c r="EC470" s="6"/>
      <c r="ED470" s="6"/>
      <c r="EE470" s="6"/>
      <c r="EF470" s="6"/>
      <c r="EG470" s="6"/>
      <c r="EH470" s="6"/>
      <c r="EI470" s="6"/>
      <c r="EJ470" s="6"/>
      <c r="EK470" s="6"/>
      <c r="EL470" s="6"/>
      <c r="EM470" s="6"/>
      <c r="EN470" s="6"/>
      <c r="EO470" s="6"/>
      <c r="EP470" s="6"/>
      <c r="EQ470" s="6"/>
      <c r="ER470" s="6"/>
      <c r="ES470" s="6"/>
      <c r="ET470" s="6"/>
      <c r="EU470" s="6"/>
      <c r="EV470" s="6"/>
      <c r="EW470" s="6"/>
      <c r="EX470" s="6"/>
      <c r="EY470" s="6"/>
      <c r="EZ470" s="6"/>
      <c r="FA470" s="6"/>
      <c r="FB470" s="6"/>
      <c r="FC470" s="6"/>
      <c r="FD470" s="6"/>
      <c r="FE470" s="6"/>
      <c r="FF470" s="6"/>
      <c r="FG470" s="6"/>
      <c r="FH470" s="6"/>
      <c r="FI470" s="6"/>
      <c r="FJ470" s="6"/>
      <c r="FK470" s="6"/>
      <c r="FL470" s="6"/>
      <c r="FM470" s="6"/>
      <c r="FN470" s="6"/>
      <c r="FO470" s="6"/>
      <c r="FP470" s="6"/>
      <c r="FQ470" s="6"/>
      <c r="FR470" s="6"/>
      <c r="FS470" s="6"/>
      <c r="FT470" s="6"/>
      <c r="FU470" s="6"/>
      <c r="FV470" s="6"/>
      <c r="FW470" s="6"/>
      <c r="FX470" s="6"/>
      <c r="FY470" s="6"/>
      <c r="FZ470" s="6"/>
      <c r="GA470" s="6"/>
      <c r="GB470" s="6"/>
      <c r="GC470" s="6"/>
      <c r="GD470" s="6"/>
      <c r="GE470" s="6"/>
      <c r="GF470" s="6"/>
      <c r="GG470" s="6"/>
      <c r="GH470" s="6"/>
      <c r="GI470" s="6"/>
      <c r="GJ470" s="6"/>
      <c r="GK470" s="6"/>
      <c r="GL470" s="6"/>
      <c r="GM470" s="6"/>
      <c r="GN470" s="6"/>
      <c r="GO470" s="6"/>
      <c r="GP470" s="6"/>
      <c r="GQ470" s="6"/>
      <c r="GR470" s="6"/>
      <c r="GS470" s="6"/>
      <c r="GT470" s="6"/>
      <c r="GU470" s="6"/>
      <c r="GV470" s="6"/>
      <c r="GW470" s="6"/>
      <c r="GX470" s="6"/>
      <c r="GY470" s="6"/>
      <c r="GZ470" s="6"/>
      <c r="HA470" s="6"/>
      <c r="HB470" s="6"/>
      <c r="HC470" s="6"/>
      <c r="HD470" s="6"/>
      <c r="HE470" s="6"/>
      <c r="HF470" s="6"/>
      <c r="HG470" s="6"/>
      <c r="HH470" s="6"/>
      <c r="HI470" s="6"/>
      <c r="HJ470" s="6"/>
      <c r="HK470" s="6"/>
      <c r="HL470" s="6"/>
      <c r="HM470" s="6"/>
      <c r="HN470" s="6"/>
      <c r="HO470" s="6"/>
      <c r="HP470" s="6"/>
      <c r="HQ470" s="6"/>
      <c r="HR470" s="6"/>
      <c r="HS470" s="6"/>
      <c r="HT470" s="6"/>
      <c r="HU470" s="6"/>
      <c r="HV470" s="6"/>
      <c r="HW470" s="6"/>
      <c r="HX470" s="6"/>
      <c r="HY470" s="6"/>
      <c r="HZ470" s="6"/>
      <c r="IA470" s="6"/>
      <c r="IB470" s="6"/>
      <c r="IC470" s="6"/>
      <c r="ID470" s="6"/>
      <c r="IE470" s="6"/>
      <c r="IF470" s="6"/>
    </row>
    <row r="471" spans="1:240" s="49" customFormat="1" ht="15" hidden="1">
      <c r="A471" s="48"/>
      <c r="B471" s="199" t="s">
        <v>19</v>
      </c>
      <c r="C471" s="199"/>
      <c r="D471" s="199"/>
      <c r="E471" s="199"/>
      <c r="F471" s="200"/>
      <c r="G471" s="32" t="s">
        <v>118</v>
      </c>
      <c r="H471" s="28" t="s">
        <v>421</v>
      </c>
      <c r="I471" s="29" t="s">
        <v>0</v>
      </c>
      <c r="J471" s="30">
        <v>0</v>
      </c>
      <c r="K471" s="30">
        <v>0</v>
      </c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  <c r="BW471" s="6"/>
      <c r="BX471" s="6"/>
      <c r="BY471" s="6"/>
      <c r="BZ471" s="6"/>
      <c r="CA471" s="6"/>
      <c r="CB471" s="6"/>
      <c r="CC471" s="6"/>
      <c r="CD471" s="6"/>
      <c r="CE471" s="6"/>
      <c r="CF471" s="6"/>
      <c r="CG471" s="6"/>
      <c r="CH471" s="6"/>
      <c r="CI471" s="6"/>
      <c r="CJ471" s="6"/>
      <c r="CK471" s="6"/>
      <c r="CL471" s="6"/>
      <c r="CM471" s="6"/>
      <c r="CN471" s="6"/>
      <c r="CO471" s="6"/>
      <c r="CP471" s="6"/>
      <c r="CQ471" s="6"/>
      <c r="CR471" s="6"/>
      <c r="CS471" s="6"/>
      <c r="CT471" s="6"/>
      <c r="CU471" s="6"/>
      <c r="CV471" s="6"/>
      <c r="CW471" s="6"/>
      <c r="CX471" s="6"/>
      <c r="CY471" s="6"/>
      <c r="CZ471" s="6"/>
      <c r="DA471" s="6"/>
      <c r="DB471" s="6"/>
      <c r="DC471" s="6"/>
      <c r="DD471" s="6"/>
      <c r="DE471" s="6"/>
      <c r="DF471" s="6"/>
      <c r="DG471" s="6"/>
      <c r="DH471" s="6"/>
      <c r="DI471" s="6"/>
      <c r="DJ471" s="6"/>
      <c r="DK471" s="6"/>
      <c r="DL471" s="6"/>
      <c r="DM471" s="6"/>
      <c r="DN471" s="6"/>
      <c r="DO471" s="6"/>
      <c r="DP471" s="6"/>
      <c r="DQ471" s="6"/>
      <c r="DR471" s="6"/>
      <c r="DS471" s="6"/>
      <c r="DT471" s="6"/>
      <c r="DU471" s="6"/>
      <c r="DV471" s="6"/>
      <c r="DW471" s="6"/>
      <c r="DX471" s="6"/>
      <c r="DY471" s="6"/>
      <c r="DZ471" s="6"/>
      <c r="EA471" s="6"/>
      <c r="EB471" s="6"/>
      <c r="EC471" s="6"/>
      <c r="ED471" s="6"/>
      <c r="EE471" s="6"/>
      <c r="EF471" s="6"/>
      <c r="EG471" s="6"/>
      <c r="EH471" s="6"/>
      <c r="EI471" s="6"/>
      <c r="EJ471" s="6"/>
      <c r="EK471" s="6"/>
      <c r="EL471" s="6"/>
      <c r="EM471" s="6"/>
      <c r="EN471" s="6"/>
      <c r="EO471" s="6"/>
      <c r="EP471" s="6"/>
      <c r="EQ471" s="6"/>
      <c r="ER471" s="6"/>
      <c r="ES471" s="6"/>
      <c r="ET471" s="6"/>
      <c r="EU471" s="6"/>
      <c r="EV471" s="6"/>
      <c r="EW471" s="6"/>
      <c r="EX471" s="6"/>
      <c r="EY471" s="6"/>
      <c r="EZ471" s="6"/>
      <c r="FA471" s="6"/>
      <c r="FB471" s="6"/>
      <c r="FC471" s="6"/>
      <c r="FD471" s="6"/>
      <c r="FE471" s="6"/>
      <c r="FF471" s="6"/>
      <c r="FG471" s="6"/>
      <c r="FH471" s="6"/>
      <c r="FI471" s="6"/>
      <c r="FJ471" s="6"/>
      <c r="FK471" s="6"/>
      <c r="FL471" s="6"/>
      <c r="FM471" s="6"/>
      <c r="FN471" s="6"/>
      <c r="FO471" s="6"/>
      <c r="FP471" s="6"/>
      <c r="FQ471" s="6"/>
      <c r="FR471" s="6"/>
      <c r="FS471" s="6"/>
      <c r="FT471" s="6"/>
      <c r="FU471" s="6"/>
      <c r="FV471" s="6"/>
      <c r="FW471" s="6"/>
      <c r="FX471" s="6"/>
      <c r="FY471" s="6"/>
      <c r="FZ471" s="6"/>
      <c r="GA471" s="6"/>
      <c r="GB471" s="6"/>
      <c r="GC471" s="6"/>
      <c r="GD471" s="6"/>
      <c r="GE471" s="6"/>
      <c r="GF471" s="6"/>
      <c r="GG471" s="6"/>
      <c r="GH471" s="6"/>
      <c r="GI471" s="6"/>
      <c r="GJ471" s="6"/>
      <c r="GK471" s="6"/>
      <c r="GL471" s="6"/>
      <c r="GM471" s="6"/>
      <c r="GN471" s="6"/>
      <c r="GO471" s="6"/>
      <c r="GP471" s="6"/>
      <c r="GQ471" s="6"/>
      <c r="GR471" s="6"/>
      <c r="GS471" s="6"/>
      <c r="GT471" s="6"/>
      <c r="GU471" s="6"/>
      <c r="GV471" s="6"/>
      <c r="GW471" s="6"/>
      <c r="GX471" s="6"/>
      <c r="GY471" s="6"/>
      <c r="GZ471" s="6"/>
      <c r="HA471" s="6"/>
      <c r="HB471" s="6"/>
      <c r="HC471" s="6"/>
      <c r="HD471" s="6"/>
      <c r="HE471" s="6"/>
      <c r="HF471" s="6"/>
      <c r="HG471" s="6"/>
      <c r="HH471" s="6"/>
      <c r="HI471" s="6"/>
      <c r="HJ471" s="6"/>
      <c r="HK471" s="6"/>
      <c r="HL471" s="6"/>
      <c r="HM471" s="6"/>
      <c r="HN471" s="6"/>
      <c r="HO471" s="6"/>
      <c r="HP471" s="6"/>
      <c r="HQ471" s="6"/>
      <c r="HR471" s="6"/>
      <c r="HS471" s="6"/>
      <c r="HT471" s="6"/>
      <c r="HU471" s="6"/>
      <c r="HV471" s="6"/>
      <c r="HW471" s="6"/>
      <c r="HX471" s="6"/>
      <c r="HY471" s="6"/>
      <c r="HZ471" s="6"/>
      <c r="IA471" s="6"/>
      <c r="IB471" s="6"/>
      <c r="IC471" s="6"/>
      <c r="ID471" s="6"/>
      <c r="IE471" s="6"/>
      <c r="IF471" s="6"/>
    </row>
    <row r="472" spans="1:240" s="49" customFormat="1" ht="32.25" customHeight="1" hidden="1">
      <c r="A472" s="48"/>
      <c r="B472" s="33"/>
      <c r="C472" s="33"/>
      <c r="D472" s="33"/>
      <c r="E472" s="33"/>
      <c r="F472" s="34"/>
      <c r="G472" s="32" t="s">
        <v>2</v>
      </c>
      <c r="H472" s="28"/>
      <c r="I472" s="29">
        <v>200</v>
      </c>
      <c r="J472" s="30">
        <v>0</v>
      </c>
      <c r="K472" s="30">
        <v>0</v>
      </c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  <c r="BW472" s="6"/>
      <c r="BX472" s="6"/>
      <c r="BY472" s="6"/>
      <c r="BZ472" s="6"/>
      <c r="CA472" s="6"/>
      <c r="CB472" s="6"/>
      <c r="CC472" s="6"/>
      <c r="CD472" s="6"/>
      <c r="CE472" s="6"/>
      <c r="CF472" s="6"/>
      <c r="CG472" s="6"/>
      <c r="CH472" s="6"/>
      <c r="CI472" s="6"/>
      <c r="CJ472" s="6"/>
      <c r="CK472" s="6"/>
      <c r="CL472" s="6"/>
      <c r="CM472" s="6"/>
      <c r="CN472" s="6"/>
      <c r="CO472" s="6"/>
      <c r="CP472" s="6"/>
      <c r="CQ472" s="6"/>
      <c r="CR472" s="6"/>
      <c r="CS472" s="6"/>
      <c r="CT472" s="6"/>
      <c r="CU472" s="6"/>
      <c r="CV472" s="6"/>
      <c r="CW472" s="6"/>
      <c r="CX472" s="6"/>
      <c r="CY472" s="6"/>
      <c r="CZ472" s="6"/>
      <c r="DA472" s="6"/>
      <c r="DB472" s="6"/>
      <c r="DC472" s="6"/>
      <c r="DD472" s="6"/>
      <c r="DE472" s="6"/>
      <c r="DF472" s="6"/>
      <c r="DG472" s="6"/>
      <c r="DH472" s="6"/>
      <c r="DI472" s="6"/>
      <c r="DJ472" s="6"/>
      <c r="DK472" s="6"/>
      <c r="DL472" s="6"/>
      <c r="DM472" s="6"/>
      <c r="DN472" s="6"/>
      <c r="DO472" s="6"/>
      <c r="DP472" s="6"/>
      <c r="DQ472" s="6"/>
      <c r="DR472" s="6"/>
      <c r="DS472" s="6"/>
      <c r="DT472" s="6"/>
      <c r="DU472" s="6"/>
      <c r="DV472" s="6"/>
      <c r="DW472" s="6"/>
      <c r="DX472" s="6"/>
      <c r="DY472" s="6"/>
      <c r="DZ472" s="6"/>
      <c r="EA472" s="6"/>
      <c r="EB472" s="6"/>
      <c r="EC472" s="6"/>
      <c r="ED472" s="6"/>
      <c r="EE472" s="6"/>
      <c r="EF472" s="6"/>
      <c r="EG472" s="6"/>
      <c r="EH472" s="6"/>
      <c r="EI472" s="6"/>
      <c r="EJ472" s="6"/>
      <c r="EK472" s="6"/>
      <c r="EL472" s="6"/>
      <c r="EM472" s="6"/>
      <c r="EN472" s="6"/>
      <c r="EO472" s="6"/>
      <c r="EP472" s="6"/>
      <c r="EQ472" s="6"/>
      <c r="ER472" s="6"/>
      <c r="ES472" s="6"/>
      <c r="ET472" s="6"/>
      <c r="EU472" s="6"/>
      <c r="EV472" s="6"/>
      <c r="EW472" s="6"/>
      <c r="EX472" s="6"/>
      <c r="EY472" s="6"/>
      <c r="EZ472" s="6"/>
      <c r="FA472" s="6"/>
      <c r="FB472" s="6"/>
      <c r="FC472" s="6"/>
      <c r="FD472" s="6"/>
      <c r="FE472" s="6"/>
      <c r="FF472" s="6"/>
      <c r="FG472" s="6"/>
      <c r="FH472" s="6"/>
      <c r="FI472" s="6"/>
      <c r="FJ472" s="6"/>
      <c r="FK472" s="6"/>
      <c r="FL472" s="6"/>
      <c r="FM472" s="6"/>
      <c r="FN472" s="6"/>
      <c r="FO472" s="6"/>
      <c r="FP472" s="6"/>
      <c r="FQ472" s="6"/>
      <c r="FR472" s="6"/>
      <c r="FS472" s="6"/>
      <c r="FT472" s="6"/>
      <c r="FU472" s="6"/>
      <c r="FV472" s="6"/>
      <c r="FW472" s="6"/>
      <c r="FX472" s="6"/>
      <c r="FY472" s="6"/>
      <c r="FZ472" s="6"/>
      <c r="GA472" s="6"/>
      <c r="GB472" s="6"/>
      <c r="GC472" s="6"/>
      <c r="GD472" s="6"/>
      <c r="GE472" s="6"/>
      <c r="GF472" s="6"/>
      <c r="GG472" s="6"/>
      <c r="GH472" s="6"/>
      <c r="GI472" s="6"/>
      <c r="GJ472" s="6"/>
      <c r="GK472" s="6"/>
      <c r="GL472" s="6"/>
      <c r="GM472" s="6"/>
      <c r="GN472" s="6"/>
      <c r="GO472" s="6"/>
      <c r="GP472" s="6"/>
      <c r="GQ472" s="6"/>
      <c r="GR472" s="6"/>
      <c r="GS472" s="6"/>
      <c r="GT472" s="6"/>
      <c r="GU472" s="6"/>
      <c r="GV472" s="6"/>
      <c r="GW472" s="6"/>
      <c r="GX472" s="6"/>
      <c r="GY472" s="6"/>
      <c r="GZ472" s="6"/>
      <c r="HA472" s="6"/>
      <c r="HB472" s="6"/>
      <c r="HC472" s="6"/>
      <c r="HD472" s="6"/>
      <c r="HE472" s="6"/>
      <c r="HF472" s="6"/>
      <c r="HG472" s="6"/>
      <c r="HH472" s="6"/>
      <c r="HI472" s="6"/>
      <c r="HJ472" s="6"/>
      <c r="HK472" s="6"/>
      <c r="HL472" s="6"/>
      <c r="HM472" s="6"/>
      <c r="HN472" s="6"/>
      <c r="HO472" s="6"/>
      <c r="HP472" s="6"/>
      <c r="HQ472" s="6"/>
      <c r="HR472" s="6"/>
      <c r="HS472" s="6"/>
      <c r="HT472" s="6"/>
      <c r="HU472" s="6"/>
      <c r="HV472" s="6"/>
      <c r="HW472" s="6"/>
      <c r="HX472" s="6"/>
      <c r="HY472" s="6"/>
      <c r="HZ472" s="6"/>
      <c r="IA472" s="6"/>
      <c r="IB472" s="6"/>
      <c r="IC472" s="6"/>
      <c r="ID472" s="6"/>
      <c r="IE472" s="6"/>
      <c r="IF472" s="6"/>
    </row>
    <row r="473" spans="1:240" s="49" customFormat="1" ht="32.25" customHeight="1">
      <c r="A473" s="48"/>
      <c r="B473" s="166"/>
      <c r="C473" s="166"/>
      <c r="D473" s="166"/>
      <c r="E473" s="166"/>
      <c r="F473" s="167"/>
      <c r="G473" s="32" t="s">
        <v>646</v>
      </c>
      <c r="H473" s="28" t="s">
        <v>421</v>
      </c>
      <c r="I473" s="29"/>
      <c r="J473" s="30">
        <f>J474</f>
        <v>8114069</v>
      </c>
      <c r="K473" s="30">
        <f>K474</f>
        <v>8114069</v>
      </c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  <c r="BW473" s="6"/>
      <c r="BX473" s="6"/>
      <c r="BY473" s="6"/>
      <c r="BZ473" s="6"/>
      <c r="CA473" s="6"/>
      <c r="CB473" s="6"/>
      <c r="CC473" s="6"/>
      <c r="CD473" s="6"/>
      <c r="CE473" s="6"/>
      <c r="CF473" s="6"/>
      <c r="CG473" s="6"/>
      <c r="CH473" s="6"/>
      <c r="CI473" s="6"/>
      <c r="CJ473" s="6"/>
      <c r="CK473" s="6"/>
      <c r="CL473" s="6"/>
      <c r="CM473" s="6"/>
      <c r="CN473" s="6"/>
      <c r="CO473" s="6"/>
      <c r="CP473" s="6"/>
      <c r="CQ473" s="6"/>
      <c r="CR473" s="6"/>
      <c r="CS473" s="6"/>
      <c r="CT473" s="6"/>
      <c r="CU473" s="6"/>
      <c r="CV473" s="6"/>
      <c r="CW473" s="6"/>
      <c r="CX473" s="6"/>
      <c r="CY473" s="6"/>
      <c r="CZ473" s="6"/>
      <c r="DA473" s="6"/>
      <c r="DB473" s="6"/>
      <c r="DC473" s="6"/>
      <c r="DD473" s="6"/>
      <c r="DE473" s="6"/>
      <c r="DF473" s="6"/>
      <c r="DG473" s="6"/>
      <c r="DH473" s="6"/>
      <c r="DI473" s="6"/>
      <c r="DJ473" s="6"/>
      <c r="DK473" s="6"/>
      <c r="DL473" s="6"/>
      <c r="DM473" s="6"/>
      <c r="DN473" s="6"/>
      <c r="DO473" s="6"/>
      <c r="DP473" s="6"/>
      <c r="DQ473" s="6"/>
      <c r="DR473" s="6"/>
      <c r="DS473" s="6"/>
      <c r="DT473" s="6"/>
      <c r="DU473" s="6"/>
      <c r="DV473" s="6"/>
      <c r="DW473" s="6"/>
      <c r="DX473" s="6"/>
      <c r="DY473" s="6"/>
      <c r="DZ473" s="6"/>
      <c r="EA473" s="6"/>
      <c r="EB473" s="6"/>
      <c r="EC473" s="6"/>
      <c r="ED473" s="6"/>
      <c r="EE473" s="6"/>
      <c r="EF473" s="6"/>
      <c r="EG473" s="6"/>
      <c r="EH473" s="6"/>
      <c r="EI473" s="6"/>
      <c r="EJ473" s="6"/>
      <c r="EK473" s="6"/>
      <c r="EL473" s="6"/>
      <c r="EM473" s="6"/>
      <c r="EN473" s="6"/>
      <c r="EO473" s="6"/>
      <c r="EP473" s="6"/>
      <c r="EQ473" s="6"/>
      <c r="ER473" s="6"/>
      <c r="ES473" s="6"/>
      <c r="ET473" s="6"/>
      <c r="EU473" s="6"/>
      <c r="EV473" s="6"/>
      <c r="EW473" s="6"/>
      <c r="EX473" s="6"/>
      <c r="EY473" s="6"/>
      <c r="EZ473" s="6"/>
      <c r="FA473" s="6"/>
      <c r="FB473" s="6"/>
      <c r="FC473" s="6"/>
      <c r="FD473" s="6"/>
      <c r="FE473" s="6"/>
      <c r="FF473" s="6"/>
      <c r="FG473" s="6"/>
      <c r="FH473" s="6"/>
      <c r="FI473" s="6"/>
      <c r="FJ473" s="6"/>
      <c r="FK473" s="6"/>
      <c r="FL473" s="6"/>
      <c r="FM473" s="6"/>
      <c r="FN473" s="6"/>
      <c r="FO473" s="6"/>
      <c r="FP473" s="6"/>
      <c r="FQ473" s="6"/>
      <c r="FR473" s="6"/>
      <c r="FS473" s="6"/>
      <c r="FT473" s="6"/>
      <c r="FU473" s="6"/>
      <c r="FV473" s="6"/>
      <c r="FW473" s="6"/>
      <c r="FX473" s="6"/>
      <c r="FY473" s="6"/>
      <c r="FZ473" s="6"/>
      <c r="GA473" s="6"/>
      <c r="GB473" s="6"/>
      <c r="GC473" s="6"/>
      <c r="GD473" s="6"/>
      <c r="GE473" s="6"/>
      <c r="GF473" s="6"/>
      <c r="GG473" s="6"/>
      <c r="GH473" s="6"/>
      <c r="GI473" s="6"/>
      <c r="GJ473" s="6"/>
      <c r="GK473" s="6"/>
      <c r="GL473" s="6"/>
      <c r="GM473" s="6"/>
      <c r="GN473" s="6"/>
      <c r="GO473" s="6"/>
      <c r="GP473" s="6"/>
      <c r="GQ473" s="6"/>
      <c r="GR473" s="6"/>
      <c r="GS473" s="6"/>
      <c r="GT473" s="6"/>
      <c r="GU473" s="6"/>
      <c r="GV473" s="6"/>
      <c r="GW473" s="6"/>
      <c r="GX473" s="6"/>
      <c r="GY473" s="6"/>
      <c r="GZ473" s="6"/>
      <c r="HA473" s="6"/>
      <c r="HB473" s="6"/>
      <c r="HC473" s="6"/>
      <c r="HD473" s="6"/>
      <c r="HE473" s="6"/>
      <c r="HF473" s="6"/>
      <c r="HG473" s="6"/>
      <c r="HH473" s="6"/>
      <c r="HI473" s="6"/>
      <c r="HJ473" s="6"/>
      <c r="HK473" s="6"/>
      <c r="HL473" s="6"/>
      <c r="HM473" s="6"/>
      <c r="HN473" s="6"/>
      <c r="HO473" s="6"/>
      <c r="HP473" s="6"/>
      <c r="HQ473" s="6"/>
      <c r="HR473" s="6"/>
      <c r="HS473" s="6"/>
      <c r="HT473" s="6"/>
      <c r="HU473" s="6"/>
      <c r="HV473" s="6"/>
      <c r="HW473" s="6"/>
      <c r="HX473" s="6"/>
      <c r="HY473" s="6"/>
      <c r="HZ473" s="6"/>
      <c r="IA473" s="6"/>
      <c r="IB473" s="6"/>
      <c r="IC473" s="6"/>
      <c r="ID473" s="6"/>
      <c r="IE473" s="6"/>
      <c r="IF473" s="6"/>
    </row>
    <row r="474" spans="1:240" s="49" customFormat="1" ht="32.25" customHeight="1">
      <c r="A474" s="48"/>
      <c r="B474" s="166"/>
      <c r="C474" s="166"/>
      <c r="D474" s="166"/>
      <c r="E474" s="166"/>
      <c r="F474" s="167"/>
      <c r="G474" s="32" t="s">
        <v>2</v>
      </c>
      <c r="H474" s="28"/>
      <c r="I474" s="29">
        <v>200</v>
      </c>
      <c r="J474" s="30">
        <v>8114069</v>
      </c>
      <c r="K474" s="30">
        <v>8114069</v>
      </c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  <c r="BW474" s="6"/>
      <c r="BX474" s="6"/>
      <c r="BY474" s="6"/>
      <c r="BZ474" s="6"/>
      <c r="CA474" s="6"/>
      <c r="CB474" s="6"/>
      <c r="CC474" s="6"/>
      <c r="CD474" s="6"/>
      <c r="CE474" s="6"/>
      <c r="CF474" s="6"/>
      <c r="CG474" s="6"/>
      <c r="CH474" s="6"/>
      <c r="CI474" s="6"/>
      <c r="CJ474" s="6"/>
      <c r="CK474" s="6"/>
      <c r="CL474" s="6"/>
      <c r="CM474" s="6"/>
      <c r="CN474" s="6"/>
      <c r="CO474" s="6"/>
      <c r="CP474" s="6"/>
      <c r="CQ474" s="6"/>
      <c r="CR474" s="6"/>
      <c r="CS474" s="6"/>
      <c r="CT474" s="6"/>
      <c r="CU474" s="6"/>
      <c r="CV474" s="6"/>
      <c r="CW474" s="6"/>
      <c r="CX474" s="6"/>
      <c r="CY474" s="6"/>
      <c r="CZ474" s="6"/>
      <c r="DA474" s="6"/>
      <c r="DB474" s="6"/>
      <c r="DC474" s="6"/>
      <c r="DD474" s="6"/>
      <c r="DE474" s="6"/>
      <c r="DF474" s="6"/>
      <c r="DG474" s="6"/>
      <c r="DH474" s="6"/>
      <c r="DI474" s="6"/>
      <c r="DJ474" s="6"/>
      <c r="DK474" s="6"/>
      <c r="DL474" s="6"/>
      <c r="DM474" s="6"/>
      <c r="DN474" s="6"/>
      <c r="DO474" s="6"/>
      <c r="DP474" s="6"/>
      <c r="DQ474" s="6"/>
      <c r="DR474" s="6"/>
      <c r="DS474" s="6"/>
      <c r="DT474" s="6"/>
      <c r="DU474" s="6"/>
      <c r="DV474" s="6"/>
      <c r="DW474" s="6"/>
      <c r="DX474" s="6"/>
      <c r="DY474" s="6"/>
      <c r="DZ474" s="6"/>
      <c r="EA474" s="6"/>
      <c r="EB474" s="6"/>
      <c r="EC474" s="6"/>
      <c r="ED474" s="6"/>
      <c r="EE474" s="6"/>
      <c r="EF474" s="6"/>
      <c r="EG474" s="6"/>
      <c r="EH474" s="6"/>
      <c r="EI474" s="6"/>
      <c r="EJ474" s="6"/>
      <c r="EK474" s="6"/>
      <c r="EL474" s="6"/>
      <c r="EM474" s="6"/>
      <c r="EN474" s="6"/>
      <c r="EO474" s="6"/>
      <c r="EP474" s="6"/>
      <c r="EQ474" s="6"/>
      <c r="ER474" s="6"/>
      <c r="ES474" s="6"/>
      <c r="ET474" s="6"/>
      <c r="EU474" s="6"/>
      <c r="EV474" s="6"/>
      <c r="EW474" s="6"/>
      <c r="EX474" s="6"/>
      <c r="EY474" s="6"/>
      <c r="EZ474" s="6"/>
      <c r="FA474" s="6"/>
      <c r="FB474" s="6"/>
      <c r="FC474" s="6"/>
      <c r="FD474" s="6"/>
      <c r="FE474" s="6"/>
      <c r="FF474" s="6"/>
      <c r="FG474" s="6"/>
      <c r="FH474" s="6"/>
      <c r="FI474" s="6"/>
      <c r="FJ474" s="6"/>
      <c r="FK474" s="6"/>
      <c r="FL474" s="6"/>
      <c r="FM474" s="6"/>
      <c r="FN474" s="6"/>
      <c r="FO474" s="6"/>
      <c r="FP474" s="6"/>
      <c r="FQ474" s="6"/>
      <c r="FR474" s="6"/>
      <c r="FS474" s="6"/>
      <c r="FT474" s="6"/>
      <c r="FU474" s="6"/>
      <c r="FV474" s="6"/>
      <c r="FW474" s="6"/>
      <c r="FX474" s="6"/>
      <c r="FY474" s="6"/>
      <c r="FZ474" s="6"/>
      <c r="GA474" s="6"/>
      <c r="GB474" s="6"/>
      <c r="GC474" s="6"/>
      <c r="GD474" s="6"/>
      <c r="GE474" s="6"/>
      <c r="GF474" s="6"/>
      <c r="GG474" s="6"/>
      <c r="GH474" s="6"/>
      <c r="GI474" s="6"/>
      <c r="GJ474" s="6"/>
      <c r="GK474" s="6"/>
      <c r="GL474" s="6"/>
      <c r="GM474" s="6"/>
      <c r="GN474" s="6"/>
      <c r="GO474" s="6"/>
      <c r="GP474" s="6"/>
      <c r="GQ474" s="6"/>
      <c r="GR474" s="6"/>
      <c r="GS474" s="6"/>
      <c r="GT474" s="6"/>
      <c r="GU474" s="6"/>
      <c r="GV474" s="6"/>
      <c r="GW474" s="6"/>
      <c r="GX474" s="6"/>
      <c r="GY474" s="6"/>
      <c r="GZ474" s="6"/>
      <c r="HA474" s="6"/>
      <c r="HB474" s="6"/>
      <c r="HC474" s="6"/>
      <c r="HD474" s="6"/>
      <c r="HE474" s="6"/>
      <c r="HF474" s="6"/>
      <c r="HG474" s="6"/>
      <c r="HH474" s="6"/>
      <c r="HI474" s="6"/>
      <c r="HJ474" s="6"/>
      <c r="HK474" s="6"/>
      <c r="HL474" s="6"/>
      <c r="HM474" s="6"/>
      <c r="HN474" s="6"/>
      <c r="HO474" s="6"/>
      <c r="HP474" s="6"/>
      <c r="HQ474" s="6"/>
      <c r="HR474" s="6"/>
      <c r="HS474" s="6"/>
      <c r="HT474" s="6"/>
      <c r="HU474" s="6"/>
      <c r="HV474" s="6"/>
      <c r="HW474" s="6"/>
      <c r="HX474" s="6"/>
      <c r="HY474" s="6"/>
      <c r="HZ474" s="6"/>
      <c r="IA474" s="6"/>
      <c r="IB474" s="6"/>
      <c r="IC474" s="6"/>
      <c r="ID474" s="6"/>
      <c r="IE474" s="6"/>
      <c r="IF474" s="6"/>
    </row>
    <row r="475" spans="1:11" ht="83.25" customHeight="1">
      <c r="A475" s="4"/>
      <c r="B475" s="33"/>
      <c r="C475" s="33"/>
      <c r="D475" s="33"/>
      <c r="E475" s="33"/>
      <c r="F475" s="34"/>
      <c r="G475" s="45" t="s">
        <v>691</v>
      </c>
      <c r="H475" s="39" t="s">
        <v>422</v>
      </c>
      <c r="I475" s="29"/>
      <c r="J475" s="30">
        <f>J476+J484</f>
        <v>7960969</v>
      </c>
      <c r="K475" s="30">
        <f>K476+K484</f>
        <v>21443</v>
      </c>
    </row>
    <row r="476" spans="1:11" ht="48.75" customHeight="1">
      <c r="A476" s="4"/>
      <c r="B476" s="33"/>
      <c r="C476" s="33"/>
      <c r="D476" s="33"/>
      <c r="E476" s="33"/>
      <c r="F476" s="34"/>
      <c r="G476" s="101" t="s">
        <v>424</v>
      </c>
      <c r="H476" s="44" t="s">
        <v>423</v>
      </c>
      <c r="I476" s="29"/>
      <c r="J476" s="30">
        <f>J477</f>
        <v>7940000</v>
      </c>
      <c r="K476" s="30">
        <f>K477</f>
        <v>0</v>
      </c>
    </row>
    <row r="477" spans="1:11" ht="50.25" customHeight="1">
      <c r="A477" s="4"/>
      <c r="B477" s="33"/>
      <c r="C477" s="33"/>
      <c r="D477" s="33"/>
      <c r="E477" s="33"/>
      <c r="F477" s="34"/>
      <c r="G477" s="69" t="s">
        <v>117</v>
      </c>
      <c r="H477" s="28" t="s">
        <v>425</v>
      </c>
      <c r="I477" s="29"/>
      <c r="J477" s="30">
        <f>J478</f>
        <v>7940000</v>
      </c>
      <c r="K477" s="30">
        <f>K478</f>
        <v>0</v>
      </c>
    </row>
    <row r="478" spans="1:240" s="26" customFormat="1" ht="15">
      <c r="A478" s="25"/>
      <c r="B478" s="133"/>
      <c r="C478" s="133"/>
      <c r="D478" s="133"/>
      <c r="E478" s="133"/>
      <c r="F478" s="134"/>
      <c r="G478" s="32" t="s">
        <v>1</v>
      </c>
      <c r="H478" s="35"/>
      <c r="I478" s="29">
        <v>800</v>
      </c>
      <c r="J478" s="30">
        <v>7940000</v>
      </c>
      <c r="K478" s="30">
        <v>0</v>
      </c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  <c r="BW478" s="6"/>
      <c r="BX478" s="6"/>
      <c r="BY478" s="6"/>
      <c r="BZ478" s="6"/>
      <c r="CA478" s="6"/>
      <c r="CB478" s="6"/>
      <c r="CC478" s="6"/>
      <c r="CD478" s="6"/>
      <c r="CE478" s="6"/>
      <c r="CF478" s="6"/>
      <c r="CG478" s="6"/>
      <c r="CH478" s="6"/>
      <c r="CI478" s="6"/>
      <c r="CJ478" s="6"/>
      <c r="CK478" s="6"/>
      <c r="CL478" s="6"/>
      <c r="CM478" s="6"/>
      <c r="CN478" s="6"/>
      <c r="CO478" s="6"/>
      <c r="CP478" s="6"/>
      <c r="CQ478" s="6"/>
      <c r="CR478" s="6"/>
      <c r="CS478" s="6"/>
      <c r="CT478" s="6"/>
      <c r="CU478" s="6"/>
      <c r="CV478" s="6"/>
      <c r="CW478" s="6"/>
      <c r="CX478" s="6"/>
      <c r="CY478" s="6"/>
      <c r="CZ478" s="6"/>
      <c r="DA478" s="6"/>
      <c r="DB478" s="6"/>
      <c r="DC478" s="6"/>
      <c r="DD478" s="6"/>
      <c r="DE478" s="6"/>
      <c r="DF478" s="6"/>
      <c r="DG478" s="6"/>
      <c r="DH478" s="6"/>
      <c r="DI478" s="6"/>
      <c r="DJ478" s="6"/>
      <c r="DK478" s="6"/>
      <c r="DL478" s="6"/>
      <c r="DM478" s="6"/>
      <c r="DN478" s="6"/>
      <c r="DO478" s="6"/>
      <c r="DP478" s="6"/>
      <c r="DQ478" s="6"/>
      <c r="DR478" s="6"/>
      <c r="DS478" s="6"/>
      <c r="DT478" s="6"/>
      <c r="DU478" s="6"/>
      <c r="DV478" s="6"/>
      <c r="DW478" s="6"/>
      <c r="DX478" s="6"/>
      <c r="DY478" s="6"/>
      <c r="DZ478" s="6"/>
      <c r="EA478" s="6"/>
      <c r="EB478" s="6"/>
      <c r="EC478" s="6"/>
      <c r="ED478" s="6"/>
      <c r="EE478" s="6"/>
      <c r="EF478" s="6"/>
      <c r="EG478" s="6"/>
      <c r="EH478" s="6"/>
      <c r="EI478" s="6"/>
      <c r="EJ478" s="6"/>
      <c r="EK478" s="6"/>
      <c r="EL478" s="6"/>
      <c r="EM478" s="6"/>
      <c r="EN478" s="6"/>
      <c r="EO478" s="6"/>
      <c r="EP478" s="6"/>
      <c r="EQ478" s="6"/>
      <c r="ER478" s="6"/>
      <c r="ES478" s="6"/>
      <c r="ET478" s="6"/>
      <c r="EU478" s="6"/>
      <c r="EV478" s="6"/>
      <c r="EW478" s="6"/>
      <c r="EX478" s="6"/>
      <c r="EY478" s="6"/>
      <c r="EZ478" s="6"/>
      <c r="FA478" s="6"/>
      <c r="FB478" s="6"/>
      <c r="FC478" s="6"/>
      <c r="FD478" s="6"/>
      <c r="FE478" s="6"/>
      <c r="FF478" s="6"/>
      <c r="FG478" s="6"/>
      <c r="FH478" s="6"/>
      <c r="FI478" s="6"/>
      <c r="FJ478" s="6"/>
      <c r="FK478" s="6"/>
      <c r="FL478" s="6"/>
      <c r="FM478" s="6"/>
      <c r="FN478" s="6"/>
      <c r="FO478" s="6"/>
      <c r="FP478" s="6"/>
      <c r="FQ478" s="6"/>
      <c r="FR478" s="6"/>
      <c r="FS478" s="6"/>
      <c r="FT478" s="6"/>
      <c r="FU478" s="6"/>
      <c r="FV478" s="6"/>
      <c r="FW478" s="6"/>
      <c r="FX478" s="6"/>
      <c r="FY478" s="6"/>
      <c r="FZ478" s="6"/>
      <c r="GA478" s="6"/>
      <c r="GB478" s="6"/>
      <c r="GC478" s="6"/>
      <c r="GD478" s="6"/>
      <c r="GE478" s="6"/>
      <c r="GF478" s="6"/>
      <c r="GG478" s="6"/>
      <c r="GH478" s="6"/>
      <c r="GI478" s="6"/>
      <c r="GJ478" s="6"/>
      <c r="GK478" s="6"/>
      <c r="GL478" s="6"/>
      <c r="GM478" s="6"/>
      <c r="GN478" s="6"/>
      <c r="GO478" s="6"/>
      <c r="GP478" s="6"/>
      <c r="GQ478" s="6"/>
      <c r="GR478" s="6"/>
      <c r="GS478" s="6"/>
      <c r="GT478" s="6"/>
      <c r="GU478" s="6"/>
      <c r="GV478" s="6"/>
      <c r="GW478" s="6"/>
      <c r="GX478" s="6"/>
      <c r="GY478" s="6"/>
      <c r="GZ478" s="6"/>
      <c r="HA478" s="6"/>
      <c r="HB478" s="6"/>
      <c r="HC478" s="6"/>
      <c r="HD478" s="6"/>
      <c r="HE478" s="6"/>
      <c r="HF478" s="6"/>
      <c r="HG478" s="6"/>
      <c r="HH478" s="6"/>
      <c r="HI478" s="6"/>
      <c r="HJ478" s="6"/>
      <c r="HK478" s="6"/>
      <c r="HL478" s="6"/>
      <c r="HM478" s="6"/>
      <c r="HN478" s="6"/>
      <c r="HO478" s="6"/>
      <c r="HP478" s="6"/>
      <c r="HQ478" s="6"/>
      <c r="HR478" s="6"/>
      <c r="HS478" s="6"/>
      <c r="HT478" s="6"/>
      <c r="HU478" s="6"/>
      <c r="HV478" s="6"/>
      <c r="HW478" s="6"/>
      <c r="HX478" s="6"/>
      <c r="HY478" s="6"/>
      <c r="HZ478" s="6"/>
      <c r="IA478" s="6"/>
      <c r="IB478" s="6"/>
      <c r="IC478" s="6"/>
      <c r="ID478" s="6"/>
      <c r="IE478" s="6"/>
      <c r="IF478" s="6"/>
    </row>
    <row r="479" spans="1:11" ht="50.25" customHeight="1" hidden="1">
      <c r="A479" s="4"/>
      <c r="B479" s="33"/>
      <c r="C479" s="33"/>
      <c r="D479" s="33"/>
      <c r="E479" s="33"/>
      <c r="F479" s="34"/>
      <c r="G479" s="43" t="s">
        <v>427</v>
      </c>
      <c r="H479" s="44" t="s">
        <v>426</v>
      </c>
      <c r="I479" s="29"/>
      <c r="J479" s="30">
        <f>J480+J482</f>
        <v>0</v>
      </c>
      <c r="K479" s="30">
        <f>K480+K482</f>
        <v>0</v>
      </c>
    </row>
    <row r="480" spans="1:240" s="53" customFormat="1" ht="61.5" hidden="1">
      <c r="A480" s="52"/>
      <c r="B480" s="199" t="s">
        <v>17</v>
      </c>
      <c r="C480" s="199"/>
      <c r="D480" s="199"/>
      <c r="E480" s="199"/>
      <c r="F480" s="200"/>
      <c r="G480" s="96" t="s">
        <v>137</v>
      </c>
      <c r="H480" s="28" t="s">
        <v>428</v>
      </c>
      <c r="I480" s="29" t="s">
        <v>0</v>
      </c>
      <c r="J480" s="30">
        <f>J481</f>
        <v>0</v>
      </c>
      <c r="K480" s="30">
        <f>K481</f>
        <v>0</v>
      </c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  <c r="BW480" s="6"/>
      <c r="BX480" s="6"/>
      <c r="BY480" s="6"/>
      <c r="BZ480" s="6"/>
      <c r="CA480" s="6"/>
      <c r="CB480" s="6"/>
      <c r="CC480" s="6"/>
      <c r="CD480" s="6"/>
      <c r="CE480" s="6"/>
      <c r="CF480" s="6"/>
      <c r="CG480" s="6"/>
      <c r="CH480" s="6"/>
      <c r="CI480" s="6"/>
      <c r="CJ480" s="6"/>
      <c r="CK480" s="6"/>
      <c r="CL480" s="6"/>
      <c r="CM480" s="6"/>
      <c r="CN480" s="6"/>
      <c r="CO480" s="6"/>
      <c r="CP480" s="6"/>
      <c r="CQ480" s="6"/>
      <c r="CR480" s="6"/>
      <c r="CS480" s="6"/>
      <c r="CT480" s="6"/>
      <c r="CU480" s="6"/>
      <c r="CV480" s="6"/>
      <c r="CW480" s="6"/>
      <c r="CX480" s="6"/>
      <c r="CY480" s="6"/>
      <c r="CZ480" s="6"/>
      <c r="DA480" s="6"/>
      <c r="DB480" s="6"/>
      <c r="DC480" s="6"/>
      <c r="DD480" s="6"/>
      <c r="DE480" s="6"/>
      <c r="DF480" s="6"/>
      <c r="DG480" s="6"/>
      <c r="DH480" s="6"/>
      <c r="DI480" s="6"/>
      <c r="DJ480" s="6"/>
      <c r="DK480" s="6"/>
      <c r="DL480" s="6"/>
      <c r="DM480" s="6"/>
      <c r="DN480" s="6"/>
      <c r="DO480" s="6"/>
      <c r="DP480" s="6"/>
      <c r="DQ480" s="6"/>
      <c r="DR480" s="6"/>
      <c r="DS480" s="6"/>
      <c r="DT480" s="6"/>
      <c r="DU480" s="6"/>
      <c r="DV480" s="6"/>
      <c r="DW480" s="6"/>
      <c r="DX480" s="6"/>
      <c r="DY480" s="6"/>
      <c r="DZ480" s="6"/>
      <c r="EA480" s="6"/>
      <c r="EB480" s="6"/>
      <c r="EC480" s="6"/>
      <c r="ED480" s="6"/>
      <c r="EE480" s="6"/>
      <c r="EF480" s="6"/>
      <c r="EG480" s="6"/>
      <c r="EH480" s="6"/>
      <c r="EI480" s="6"/>
      <c r="EJ480" s="6"/>
      <c r="EK480" s="6"/>
      <c r="EL480" s="6"/>
      <c r="EM480" s="6"/>
      <c r="EN480" s="6"/>
      <c r="EO480" s="6"/>
      <c r="EP480" s="6"/>
      <c r="EQ480" s="6"/>
      <c r="ER480" s="6"/>
      <c r="ES480" s="6"/>
      <c r="ET480" s="6"/>
      <c r="EU480" s="6"/>
      <c r="EV480" s="6"/>
      <c r="EW480" s="6"/>
      <c r="EX480" s="6"/>
      <c r="EY480" s="6"/>
      <c r="EZ480" s="6"/>
      <c r="FA480" s="6"/>
      <c r="FB480" s="6"/>
      <c r="FC480" s="6"/>
      <c r="FD480" s="6"/>
      <c r="FE480" s="6"/>
      <c r="FF480" s="6"/>
      <c r="FG480" s="6"/>
      <c r="FH480" s="6"/>
      <c r="FI480" s="6"/>
      <c r="FJ480" s="6"/>
      <c r="FK480" s="6"/>
      <c r="FL480" s="6"/>
      <c r="FM480" s="6"/>
      <c r="FN480" s="6"/>
      <c r="FO480" s="6"/>
      <c r="FP480" s="6"/>
      <c r="FQ480" s="6"/>
      <c r="FR480" s="6"/>
      <c r="FS480" s="6"/>
      <c r="FT480" s="6"/>
      <c r="FU480" s="6"/>
      <c r="FV480" s="6"/>
      <c r="FW480" s="6"/>
      <c r="FX480" s="6"/>
      <c r="FY480" s="6"/>
      <c r="FZ480" s="6"/>
      <c r="GA480" s="6"/>
      <c r="GB480" s="6"/>
      <c r="GC480" s="6"/>
      <c r="GD480" s="6"/>
      <c r="GE480" s="6"/>
      <c r="GF480" s="6"/>
      <c r="GG480" s="6"/>
      <c r="GH480" s="6"/>
      <c r="GI480" s="6"/>
      <c r="GJ480" s="6"/>
      <c r="GK480" s="6"/>
      <c r="GL480" s="6"/>
      <c r="GM480" s="6"/>
      <c r="GN480" s="6"/>
      <c r="GO480" s="6"/>
      <c r="GP480" s="6"/>
      <c r="GQ480" s="6"/>
      <c r="GR480" s="6"/>
      <c r="GS480" s="6"/>
      <c r="GT480" s="6"/>
      <c r="GU480" s="6"/>
      <c r="GV480" s="6"/>
      <c r="GW480" s="6"/>
      <c r="GX480" s="6"/>
      <c r="GY480" s="6"/>
      <c r="GZ480" s="6"/>
      <c r="HA480" s="6"/>
      <c r="HB480" s="6"/>
      <c r="HC480" s="6"/>
      <c r="HD480" s="6"/>
      <c r="HE480" s="6"/>
      <c r="HF480" s="6"/>
      <c r="HG480" s="6"/>
      <c r="HH480" s="6"/>
      <c r="HI480" s="6"/>
      <c r="HJ480" s="6"/>
      <c r="HK480" s="6"/>
      <c r="HL480" s="6"/>
      <c r="HM480" s="6"/>
      <c r="HN480" s="6"/>
      <c r="HO480" s="6"/>
      <c r="HP480" s="6"/>
      <c r="HQ480" s="6"/>
      <c r="HR480" s="6"/>
      <c r="HS480" s="6"/>
      <c r="HT480" s="6"/>
      <c r="HU480" s="6"/>
      <c r="HV480" s="6"/>
      <c r="HW480" s="6"/>
      <c r="HX480" s="6"/>
      <c r="HY480" s="6"/>
      <c r="HZ480" s="6"/>
      <c r="IA480" s="6"/>
      <c r="IB480" s="6"/>
      <c r="IC480" s="6"/>
      <c r="ID480" s="6"/>
      <c r="IE480" s="6"/>
      <c r="IF480" s="6"/>
    </row>
    <row r="481" spans="1:240" s="53" customFormat="1" ht="15" hidden="1">
      <c r="A481" s="52"/>
      <c r="B481" s="197">
        <v>500</v>
      </c>
      <c r="C481" s="197"/>
      <c r="D481" s="197"/>
      <c r="E481" s="197"/>
      <c r="F481" s="198"/>
      <c r="G481" s="32" t="s">
        <v>5</v>
      </c>
      <c r="H481" s="120" t="s">
        <v>0</v>
      </c>
      <c r="I481" s="121">
        <v>300</v>
      </c>
      <c r="J481" s="122"/>
      <c r="K481" s="122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  <c r="BW481" s="6"/>
      <c r="BX481" s="6"/>
      <c r="BY481" s="6"/>
      <c r="BZ481" s="6"/>
      <c r="CA481" s="6"/>
      <c r="CB481" s="6"/>
      <c r="CC481" s="6"/>
      <c r="CD481" s="6"/>
      <c r="CE481" s="6"/>
      <c r="CF481" s="6"/>
      <c r="CG481" s="6"/>
      <c r="CH481" s="6"/>
      <c r="CI481" s="6"/>
      <c r="CJ481" s="6"/>
      <c r="CK481" s="6"/>
      <c r="CL481" s="6"/>
      <c r="CM481" s="6"/>
      <c r="CN481" s="6"/>
      <c r="CO481" s="6"/>
      <c r="CP481" s="6"/>
      <c r="CQ481" s="6"/>
      <c r="CR481" s="6"/>
      <c r="CS481" s="6"/>
      <c r="CT481" s="6"/>
      <c r="CU481" s="6"/>
      <c r="CV481" s="6"/>
      <c r="CW481" s="6"/>
      <c r="CX481" s="6"/>
      <c r="CY481" s="6"/>
      <c r="CZ481" s="6"/>
      <c r="DA481" s="6"/>
      <c r="DB481" s="6"/>
      <c r="DC481" s="6"/>
      <c r="DD481" s="6"/>
      <c r="DE481" s="6"/>
      <c r="DF481" s="6"/>
      <c r="DG481" s="6"/>
      <c r="DH481" s="6"/>
      <c r="DI481" s="6"/>
      <c r="DJ481" s="6"/>
      <c r="DK481" s="6"/>
      <c r="DL481" s="6"/>
      <c r="DM481" s="6"/>
      <c r="DN481" s="6"/>
      <c r="DO481" s="6"/>
      <c r="DP481" s="6"/>
      <c r="DQ481" s="6"/>
      <c r="DR481" s="6"/>
      <c r="DS481" s="6"/>
      <c r="DT481" s="6"/>
      <c r="DU481" s="6"/>
      <c r="DV481" s="6"/>
      <c r="DW481" s="6"/>
      <c r="DX481" s="6"/>
      <c r="DY481" s="6"/>
      <c r="DZ481" s="6"/>
      <c r="EA481" s="6"/>
      <c r="EB481" s="6"/>
      <c r="EC481" s="6"/>
      <c r="ED481" s="6"/>
      <c r="EE481" s="6"/>
      <c r="EF481" s="6"/>
      <c r="EG481" s="6"/>
      <c r="EH481" s="6"/>
      <c r="EI481" s="6"/>
      <c r="EJ481" s="6"/>
      <c r="EK481" s="6"/>
      <c r="EL481" s="6"/>
      <c r="EM481" s="6"/>
      <c r="EN481" s="6"/>
      <c r="EO481" s="6"/>
      <c r="EP481" s="6"/>
      <c r="EQ481" s="6"/>
      <c r="ER481" s="6"/>
      <c r="ES481" s="6"/>
      <c r="ET481" s="6"/>
      <c r="EU481" s="6"/>
      <c r="EV481" s="6"/>
      <c r="EW481" s="6"/>
      <c r="EX481" s="6"/>
      <c r="EY481" s="6"/>
      <c r="EZ481" s="6"/>
      <c r="FA481" s="6"/>
      <c r="FB481" s="6"/>
      <c r="FC481" s="6"/>
      <c r="FD481" s="6"/>
      <c r="FE481" s="6"/>
      <c r="FF481" s="6"/>
      <c r="FG481" s="6"/>
      <c r="FH481" s="6"/>
      <c r="FI481" s="6"/>
      <c r="FJ481" s="6"/>
      <c r="FK481" s="6"/>
      <c r="FL481" s="6"/>
      <c r="FM481" s="6"/>
      <c r="FN481" s="6"/>
      <c r="FO481" s="6"/>
      <c r="FP481" s="6"/>
      <c r="FQ481" s="6"/>
      <c r="FR481" s="6"/>
      <c r="FS481" s="6"/>
      <c r="FT481" s="6"/>
      <c r="FU481" s="6"/>
      <c r="FV481" s="6"/>
      <c r="FW481" s="6"/>
      <c r="FX481" s="6"/>
      <c r="FY481" s="6"/>
      <c r="FZ481" s="6"/>
      <c r="GA481" s="6"/>
      <c r="GB481" s="6"/>
      <c r="GC481" s="6"/>
      <c r="GD481" s="6"/>
      <c r="GE481" s="6"/>
      <c r="GF481" s="6"/>
      <c r="GG481" s="6"/>
      <c r="GH481" s="6"/>
      <c r="GI481" s="6"/>
      <c r="GJ481" s="6"/>
      <c r="GK481" s="6"/>
      <c r="GL481" s="6"/>
      <c r="GM481" s="6"/>
      <c r="GN481" s="6"/>
      <c r="GO481" s="6"/>
      <c r="GP481" s="6"/>
      <c r="GQ481" s="6"/>
      <c r="GR481" s="6"/>
      <c r="GS481" s="6"/>
      <c r="GT481" s="6"/>
      <c r="GU481" s="6"/>
      <c r="GV481" s="6"/>
      <c r="GW481" s="6"/>
      <c r="GX481" s="6"/>
      <c r="GY481" s="6"/>
      <c r="GZ481" s="6"/>
      <c r="HA481" s="6"/>
      <c r="HB481" s="6"/>
      <c r="HC481" s="6"/>
      <c r="HD481" s="6"/>
      <c r="HE481" s="6"/>
      <c r="HF481" s="6"/>
      <c r="HG481" s="6"/>
      <c r="HH481" s="6"/>
      <c r="HI481" s="6"/>
      <c r="HJ481" s="6"/>
      <c r="HK481" s="6"/>
      <c r="HL481" s="6"/>
      <c r="HM481" s="6"/>
      <c r="HN481" s="6"/>
      <c r="HO481" s="6"/>
      <c r="HP481" s="6"/>
      <c r="HQ481" s="6"/>
      <c r="HR481" s="6"/>
      <c r="HS481" s="6"/>
      <c r="HT481" s="6"/>
      <c r="HU481" s="6"/>
      <c r="HV481" s="6"/>
      <c r="HW481" s="6"/>
      <c r="HX481" s="6"/>
      <c r="HY481" s="6"/>
      <c r="HZ481" s="6"/>
      <c r="IA481" s="6"/>
      <c r="IB481" s="6"/>
      <c r="IC481" s="6"/>
      <c r="ID481" s="6"/>
      <c r="IE481" s="6"/>
      <c r="IF481" s="6"/>
    </row>
    <row r="482" spans="1:240" s="51" customFormat="1" ht="50.25" customHeight="1" hidden="1">
      <c r="A482" s="50"/>
      <c r="B482" s="199" t="s">
        <v>16</v>
      </c>
      <c r="C482" s="199"/>
      <c r="D482" s="199"/>
      <c r="E482" s="199"/>
      <c r="F482" s="200"/>
      <c r="G482" s="96" t="s">
        <v>138</v>
      </c>
      <c r="H482" s="28" t="s">
        <v>429</v>
      </c>
      <c r="I482" s="29" t="s">
        <v>0</v>
      </c>
      <c r="J482" s="30">
        <f>J483</f>
        <v>0</v>
      </c>
      <c r="K482" s="30">
        <f>K483</f>
        <v>0</v>
      </c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  <c r="BW482" s="6"/>
      <c r="BX482" s="6"/>
      <c r="BY482" s="6"/>
      <c r="BZ482" s="6"/>
      <c r="CA482" s="6"/>
      <c r="CB482" s="6"/>
      <c r="CC482" s="6"/>
      <c r="CD482" s="6"/>
      <c r="CE482" s="6"/>
      <c r="CF482" s="6"/>
      <c r="CG482" s="6"/>
      <c r="CH482" s="6"/>
      <c r="CI482" s="6"/>
      <c r="CJ482" s="6"/>
      <c r="CK482" s="6"/>
      <c r="CL482" s="6"/>
      <c r="CM482" s="6"/>
      <c r="CN482" s="6"/>
      <c r="CO482" s="6"/>
      <c r="CP482" s="6"/>
      <c r="CQ482" s="6"/>
      <c r="CR482" s="6"/>
      <c r="CS482" s="6"/>
      <c r="CT482" s="6"/>
      <c r="CU482" s="6"/>
      <c r="CV482" s="6"/>
      <c r="CW482" s="6"/>
      <c r="CX482" s="6"/>
      <c r="CY482" s="6"/>
      <c r="CZ482" s="6"/>
      <c r="DA482" s="6"/>
      <c r="DB482" s="6"/>
      <c r="DC482" s="6"/>
      <c r="DD482" s="6"/>
      <c r="DE482" s="6"/>
      <c r="DF482" s="6"/>
      <c r="DG482" s="6"/>
      <c r="DH482" s="6"/>
      <c r="DI482" s="6"/>
      <c r="DJ482" s="6"/>
      <c r="DK482" s="6"/>
      <c r="DL482" s="6"/>
      <c r="DM482" s="6"/>
      <c r="DN482" s="6"/>
      <c r="DO482" s="6"/>
      <c r="DP482" s="6"/>
      <c r="DQ482" s="6"/>
      <c r="DR482" s="6"/>
      <c r="DS482" s="6"/>
      <c r="DT482" s="6"/>
      <c r="DU482" s="6"/>
      <c r="DV482" s="6"/>
      <c r="DW482" s="6"/>
      <c r="DX482" s="6"/>
      <c r="DY482" s="6"/>
      <c r="DZ482" s="6"/>
      <c r="EA482" s="6"/>
      <c r="EB482" s="6"/>
      <c r="EC482" s="6"/>
      <c r="ED482" s="6"/>
      <c r="EE482" s="6"/>
      <c r="EF482" s="6"/>
      <c r="EG482" s="6"/>
      <c r="EH482" s="6"/>
      <c r="EI482" s="6"/>
      <c r="EJ482" s="6"/>
      <c r="EK482" s="6"/>
      <c r="EL482" s="6"/>
      <c r="EM482" s="6"/>
      <c r="EN482" s="6"/>
      <c r="EO482" s="6"/>
      <c r="EP482" s="6"/>
      <c r="EQ482" s="6"/>
      <c r="ER482" s="6"/>
      <c r="ES482" s="6"/>
      <c r="ET482" s="6"/>
      <c r="EU482" s="6"/>
      <c r="EV482" s="6"/>
      <c r="EW482" s="6"/>
      <c r="EX482" s="6"/>
      <c r="EY482" s="6"/>
      <c r="EZ482" s="6"/>
      <c r="FA482" s="6"/>
      <c r="FB482" s="6"/>
      <c r="FC482" s="6"/>
      <c r="FD482" s="6"/>
      <c r="FE482" s="6"/>
      <c r="FF482" s="6"/>
      <c r="FG482" s="6"/>
      <c r="FH482" s="6"/>
      <c r="FI482" s="6"/>
      <c r="FJ482" s="6"/>
      <c r="FK482" s="6"/>
      <c r="FL482" s="6"/>
      <c r="FM482" s="6"/>
      <c r="FN482" s="6"/>
      <c r="FO482" s="6"/>
      <c r="FP482" s="6"/>
      <c r="FQ482" s="6"/>
      <c r="FR482" s="6"/>
      <c r="FS482" s="6"/>
      <c r="FT482" s="6"/>
      <c r="FU482" s="6"/>
      <c r="FV482" s="6"/>
      <c r="FW482" s="6"/>
      <c r="FX482" s="6"/>
      <c r="FY482" s="6"/>
      <c r="FZ482" s="6"/>
      <c r="GA482" s="6"/>
      <c r="GB482" s="6"/>
      <c r="GC482" s="6"/>
      <c r="GD482" s="6"/>
      <c r="GE482" s="6"/>
      <c r="GF482" s="6"/>
      <c r="GG482" s="6"/>
      <c r="GH482" s="6"/>
      <c r="GI482" s="6"/>
      <c r="GJ482" s="6"/>
      <c r="GK482" s="6"/>
      <c r="GL482" s="6"/>
      <c r="GM482" s="6"/>
      <c r="GN482" s="6"/>
      <c r="GO482" s="6"/>
      <c r="GP482" s="6"/>
      <c r="GQ482" s="6"/>
      <c r="GR482" s="6"/>
      <c r="GS482" s="6"/>
      <c r="GT482" s="6"/>
      <c r="GU482" s="6"/>
      <c r="GV482" s="6"/>
      <c r="GW482" s="6"/>
      <c r="GX482" s="6"/>
      <c r="GY482" s="6"/>
      <c r="GZ482" s="6"/>
      <c r="HA482" s="6"/>
      <c r="HB482" s="6"/>
      <c r="HC482" s="6"/>
      <c r="HD482" s="6"/>
      <c r="HE482" s="6"/>
      <c r="HF482" s="6"/>
      <c r="HG482" s="6"/>
      <c r="HH482" s="6"/>
      <c r="HI482" s="6"/>
      <c r="HJ482" s="6"/>
      <c r="HK482" s="6"/>
      <c r="HL482" s="6"/>
      <c r="HM482" s="6"/>
      <c r="HN482" s="6"/>
      <c r="HO482" s="6"/>
      <c r="HP482" s="6"/>
      <c r="HQ482" s="6"/>
      <c r="HR482" s="6"/>
      <c r="HS482" s="6"/>
      <c r="HT482" s="6"/>
      <c r="HU482" s="6"/>
      <c r="HV482" s="6"/>
      <c r="HW482" s="6"/>
      <c r="HX482" s="6"/>
      <c r="HY482" s="6"/>
      <c r="HZ482" s="6"/>
      <c r="IA482" s="6"/>
      <c r="IB482" s="6"/>
      <c r="IC482" s="6"/>
      <c r="ID482" s="6"/>
      <c r="IE482" s="6"/>
      <c r="IF482" s="6"/>
    </row>
    <row r="483" spans="1:240" s="51" customFormat="1" ht="15" hidden="1">
      <c r="A483" s="50"/>
      <c r="B483" s="197">
        <v>500</v>
      </c>
      <c r="C483" s="197"/>
      <c r="D483" s="197"/>
      <c r="E483" s="197"/>
      <c r="F483" s="198"/>
      <c r="G483" s="32" t="s">
        <v>5</v>
      </c>
      <c r="H483" s="123" t="s">
        <v>0</v>
      </c>
      <c r="I483" s="124">
        <v>300</v>
      </c>
      <c r="J483" s="125"/>
      <c r="K483" s="125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  <c r="HX483" s="6"/>
      <c r="HY483" s="6"/>
      <c r="HZ483" s="6"/>
      <c r="IA483" s="6"/>
      <c r="IB483" s="6"/>
      <c r="IC483" s="6"/>
      <c r="ID483" s="6"/>
      <c r="IE483" s="6"/>
      <c r="IF483" s="6"/>
    </row>
    <row r="484" spans="1:240" s="51" customFormat="1" ht="46.5">
      <c r="A484" s="50"/>
      <c r="B484" s="139"/>
      <c r="C484" s="139"/>
      <c r="D484" s="139"/>
      <c r="E484" s="139"/>
      <c r="F484" s="140"/>
      <c r="G484" s="43" t="s">
        <v>427</v>
      </c>
      <c r="H484" s="44" t="s">
        <v>426</v>
      </c>
      <c r="I484" s="124"/>
      <c r="J484" s="125">
        <f>J485+J487</f>
        <v>20969</v>
      </c>
      <c r="K484" s="125">
        <f>K485+K487</f>
        <v>21443</v>
      </c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  <c r="HX484" s="6"/>
      <c r="HY484" s="6"/>
      <c r="HZ484" s="6"/>
      <c r="IA484" s="6"/>
      <c r="IB484" s="6"/>
      <c r="IC484" s="6"/>
      <c r="ID484" s="6"/>
      <c r="IE484" s="6"/>
      <c r="IF484" s="6"/>
    </row>
    <row r="485" spans="1:240" s="51" customFormat="1" ht="61.5">
      <c r="A485" s="50"/>
      <c r="B485" s="139"/>
      <c r="C485" s="139"/>
      <c r="D485" s="139"/>
      <c r="E485" s="139"/>
      <c r="F485" s="140"/>
      <c r="G485" s="96" t="s">
        <v>137</v>
      </c>
      <c r="H485" s="28" t="s">
        <v>428</v>
      </c>
      <c r="I485" s="124"/>
      <c r="J485" s="125">
        <f>J486</f>
        <v>11856</v>
      </c>
      <c r="K485" s="125">
        <f>K486</f>
        <v>12330</v>
      </c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  <c r="HX485" s="6"/>
      <c r="HY485" s="6"/>
      <c r="HZ485" s="6"/>
      <c r="IA485" s="6"/>
      <c r="IB485" s="6"/>
      <c r="IC485" s="6"/>
      <c r="ID485" s="6"/>
      <c r="IE485" s="6"/>
      <c r="IF485" s="6"/>
    </row>
    <row r="486" spans="1:240" s="51" customFormat="1" ht="15">
      <c r="A486" s="50"/>
      <c r="B486" s="139"/>
      <c r="C486" s="139"/>
      <c r="D486" s="139"/>
      <c r="E486" s="139"/>
      <c r="F486" s="140"/>
      <c r="G486" s="32" t="s">
        <v>5</v>
      </c>
      <c r="H486" s="44"/>
      <c r="I486" s="124">
        <v>300</v>
      </c>
      <c r="J486" s="125">
        <v>11856</v>
      </c>
      <c r="K486" s="125">
        <v>12330</v>
      </c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  <c r="HX486" s="6"/>
      <c r="HY486" s="6"/>
      <c r="HZ486" s="6"/>
      <c r="IA486" s="6"/>
      <c r="IB486" s="6"/>
      <c r="IC486" s="6"/>
      <c r="ID486" s="6"/>
      <c r="IE486" s="6"/>
      <c r="IF486" s="6"/>
    </row>
    <row r="487" spans="1:240" s="51" customFormat="1" ht="61.5">
      <c r="A487" s="50"/>
      <c r="B487" s="139"/>
      <c r="C487" s="139"/>
      <c r="D487" s="139"/>
      <c r="E487" s="139"/>
      <c r="F487" s="140"/>
      <c r="G487" s="96" t="s">
        <v>138</v>
      </c>
      <c r="H487" s="28" t="s">
        <v>429</v>
      </c>
      <c r="I487" s="124"/>
      <c r="J487" s="125">
        <f>J488</f>
        <v>9113</v>
      </c>
      <c r="K487" s="125">
        <f>K488</f>
        <v>9113</v>
      </c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  <c r="BW487" s="6"/>
      <c r="BX487" s="6"/>
      <c r="BY487" s="6"/>
      <c r="BZ487" s="6"/>
      <c r="CA487" s="6"/>
      <c r="CB487" s="6"/>
      <c r="CC487" s="6"/>
      <c r="CD487" s="6"/>
      <c r="CE487" s="6"/>
      <c r="CF487" s="6"/>
      <c r="CG487" s="6"/>
      <c r="CH487" s="6"/>
      <c r="CI487" s="6"/>
      <c r="CJ487" s="6"/>
      <c r="CK487" s="6"/>
      <c r="CL487" s="6"/>
      <c r="CM487" s="6"/>
      <c r="CN487" s="6"/>
      <c r="CO487" s="6"/>
      <c r="CP487" s="6"/>
      <c r="CQ487" s="6"/>
      <c r="CR487" s="6"/>
      <c r="CS487" s="6"/>
      <c r="CT487" s="6"/>
      <c r="CU487" s="6"/>
      <c r="CV487" s="6"/>
      <c r="CW487" s="6"/>
      <c r="CX487" s="6"/>
      <c r="CY487" s="6"/>
      <c r="CZ487" s="6"/>
      <c r="DA487" s="6"/>
      <c r="DB487" s="6"/>
      <c r="DC487" s="6"/>
      <c r="DD487" s="6"/>
      <c r="DE487" s="6"/>
      <c r="DF487" s="6"/>
      <c r="DG487" s="6"/>
      <c r="DH487" s="6"/>
      <c r="DI487" s="6"/>
      <c r="DJ487" s="6"/>
      <c r="DK487" s="6"/>
      <c r="DL487" s="6"/>
      <c r="DM487" s="6"/>
      <c r="DN487" s="6"/>
      <c r="DO487" s="6"/>
      <c r="DP487" s="6"/>
      <c r="DQ487" s="6"/>
      <c r="DR487" s="6"/>
      <c r="DS487" s="6"/>
      <c r="DT487" s="6"/>
      <c r="DU487" s="6"/>
      <c r="DV487" s="6"/>
      <c r="DW487" s="6"/>
      <c r="DX487" s="6"/>
      <c r="DY487" s="6"/>
      <c r="DZ487" s="6"/>
      <c r="EA487" s="6"/>
      <c r="EB487" s="6"/>
      <c r="EC487" s="6"/>
      <c r="ED487" s="6"/>
      <c r="EE487" s="6"/>
      <c r="EF487" s="6"/>
      <c r="EG487" s="6"/>
      <c r="EH487" s="6"/>
      <c r="EI487" s="6"/>
      <c r="EJ487" s="6"/>
      <c r="EK487" s="6"/>
      <c r="EL487" s="6"/>
      <c r="EM487" s="6"/>
      <c r="EN487" s="6"/>
      <c r="EO487" s="6"/>
      <c r="EP487" s="6"/>
      <c r="EQ487" s="6"/>
      <c r="ER487" s="6"/>
      <c r="ES487" s="6"/>
      <c r="ET487" s="6"/>
      <c r="EU487" s="6"/>
      <c r="EV487" s="6"/>
      <c r="EW487" s="6"/>
      <c r="EX487" s="6"/>
      <c r="EY487" s="6"/>
      <c r="EZ487" s="6"/>
      <c r="FA487" s="6"/>
      <c r="FB487" s="6"/>
      <c r="FC487" s="6"/>
      <c r="FD487" s="6"/>
      <c r="FE487" s="6"/>
      <c r="FF487" s="6"/>
      <c r="FG487" s="6"/>
      <c r="FH487" s="6"/>
      <c r="FI487" s="6"/>
      <c r="FJ487" s="6"/>
      <c r="FK487" s="6"/>
      <c r="FL487" s="6"/>
      <c r="FM487" s="6"/>
      <c r="FN487" s="6"/>
      <c r="FO487" s="6"/>
      <c r="FP487" s="6"/>
      <c r="FQ487" s="6"/>
      <c r="FR487" s="6"/>
      <c r="FS487" s="6"/>
      <c r="FT487" s="6"/>
      <c r="FU487" s="6"/>
      <c r="FV487" s="6"/>
      <c r="FW487" s="6"/>
      <c r="FX487" s="6"/>
      <c r="FY487" s="6"/>
      <c r="FZ487" s="6"/>
      <c r="GA487" s="6"/>
      <c r="GB487" s="6"/>
      <c r="GC487" s="6"/>
      <c r="GD487" s="6"/>
      <c r="GE487" s="6"/>
      <c r="GF487" s="6"/>
      <c r="GG487" s="6"/>
      <c r="GH487" s="6"/>
      <c r="GI487" s="6"/>
      <c r="GJ487" s="6"/>
      <c r="GK487" s="6"/>
      <c r="GL487" s="6"/>
      <c r="GM487" s="6"/>
      <c r="GN487" s="6"/>
      <c r="GO487" s="6"/>
      <c r="GP487" s="6"/>
      <c r="GQ487" s="6"/>
      <c r="GR487" s="6"/>
      <c r="GS487" s="6"/>
      <c r="GT487" s="6"/>
      <c r="GU487" s="6"/>
      <c r="GV487" s="6"/>
      <c r="GW487" s="6"/>
      <c r="GX487" s="6"/>
      <c r="GY487" s="6"/>
      <c r="GZ487" s="6"/>
      <c r="HA487" s="6"/>
      <c r="HB487" s="6"/>
      <c r="HC487" s="6"/>
      <c r="HD487" s="6"/>
      <c r="HE487" s="6"/>
      <c r="HF487" s="6"/>
      <c r="HG487" s="6"/>
      <c r="HH487" s="6"/>
      <c r="HI487" s="6"/>
      <c r="HJ487" s="6"/>
      <c r="HK487" s="6"/>
      <c r="HL487" s="6"/>
      <c r="HM487" s="6"/>
      <c r="HN487" s="6"/>
      <c r="HO487" s="6"/>
      <c r="HP487" s="6"/>
      <c r="HQ487" s="6"/>
      <c r="HR487" s="6"/>
      <c r="HS487" s="6"/>
      <c r="HT487" s="6"/>
      <c r="HU487" s="6"/>
      <c r="HV487" s="6"/>
      <c r="HW487" s="6"/>
      <c r="HX487" s="6"/>
      <c r="HY487" s="6"/>
      <c r="HZ487" s="6"/>
      <c r="IA487" s="6"/>
      <c r="IB487" s="6"/>
      <c r="IC487" s="6"/>
      <c r="ID487" s="6"/>
      <c r="IE487" s="6"/>
      <c r="IF487" s="6"/>
    </row>
    <row r="488" spans="1:240" s="51" customFormat="1" ht="15">
      <c r="A488" s="50"/>
      <c r="B488" s="139"/>
      <c r="C488" s="139"/>
      <c r="D488" s="139"/>
      <c r="E488" s="139"/>
      <c r="F488" s="140"/>
      <c r="G488" s="32" t="s">
        <v>5</v>
      </c>
      <c r="H488" s="44"/>
      <c r="I488" s="124">
        <v>300</v>
      </c>
      <c r="J488" s="125">
        <v>9113</v>
      </c>
      <c r="K488" s="125">
        <v>9113</v>
      </c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  <c r="BW488" s="6"/>
      <c r="BX488" s="6"/>
      <c r="BY488" s="6"/>
      <c r="BZ488" s="6"/>
      <c r="CA488" s="6"/>
      <c r="CB488" s="6"/>
      <c r="CC488" s="6"/>
      <c r="CD488" s="6"/>
      <c r="CE488" s="6"/>
      <c r="CF488" s="6"/>
      <c r="CG488" s="6"/>
      <c r="CH488" s="6"/>
      <c r="CI488" s="6"/>
      <c r="CJ488" s="6"/>
      <c r="CK488" s="6"/>
      <c r="CL488" s="6"/>
      <c r="CM488" s="6"/>
      <c r="CN488" s="6"/>
      <c r="CO488" s="6"/>
      <c r="CP488" s="6"/>
      <c r="CQ488" s="6"/>
      <c r="CR488" s="6"/>
      <c r="CS488" s="6"/>
      <c r="CT488" s="6"/>
      <c r="CU488" s="6"/>
      <c r="CV488" s="6"/>
      <c r="CW488" s="6"/>
      <c r="CX488" s="6"/>
      <c r="CY488" s="6"/>
      <c r="CZ488" s="6"/>
      <c r="DA488" s="6"/>
      <c r="DB488" s="6"/>
      <c r="DC488" s="6"/>
      <c r="DD488" s="6"/>
      <c r="DE488" s="6"/>
      <c r="DF488" s="6"/>
      <c r="DG488" s="6"/>
      <c r="DH488" s="6"/>
      <c r="DI488" s="6"/>
      <c r="DJ488" s="6"/>
      <c r="DK488" s="6"/>
      <c r="DL488" s="6"/>
      <c r="DM488" s="6"/>
      <c r="DN488" s="6"/>
      <c r="DO488" s="6"/>
      <c r="DP488" s="6"/>
      <c r="DQ488" s="6"/>
      <c r="DR488" s="6"/>
      <c r="DS488" s="6"/>
      <c r="DT488" s="6"/>
      <c r="DU488" s="6"/>
      <c r="DV488" s="6"/>
      <c r="DW488" s="6"/>
      <c r="DX488" s="6"/>
      <c r="DY488" s="6"/>
      <c r="DZ488" s="6"/>
      <c r="EA488" s="6"/>
      <c r="EB488" s="6"/>
      <c r="EC488" s="6"/>
      <c r="ED488" s="6"/>
      <c r="EE488" s="6"/>
      <c r="EF488" s="6"/>
      <c r="EG488" s="6"/>
      <c r="EH488" s="6"/>
      <c r="EI488" s="6"/>
      <c r="EJ488" s="6"/>
      <c r="EK488" s="6"/>
      <c r="EL488" s="6"/>
      <c r="EM488" s="6"/>
      <c r="EN488" s="6"/>
      <c r="EO488" s="6"/>
      <c r="EP488" s="6"/>
      <c r="EQ488" s="6"/>
      <c r="ER488" s="6"/>
      <c r="ES488" s="6"/>
      <c r="ET488" s="6"/>
      <c r="EU488" s="6"/>
      <c r="EV488" s="6"/>
      <c r="EW488" s="6"/>
      <c r="EX488" s="6"/>
      <c r="EY488" s="6"/>
      <c r="EZ488" s="6"/>
      <c r="FA488" s="6"/>
      <c r="FB488" s="6"/>
      <c r="FC488" s="6"/>
      <c r="FD488" s="6"/>
      <c r="FE488" s="6"/>
      <c r="FF488" s="6"/>
      <c r="FG488" s="6"/>
      <c r="FH488" s="6"/>
      <c r="FI488" s="6"/>
      <c r="FJ488" s="6"/>
      <c r="FK488" s="6"/>
      <c r="FL488" s="6"/>
      <c r="FM488" s="6"/>
      <c r="FN488" s="6"/>
      <c r="FO488" s="6"/>
      <c r="FP488" s="6"/>
      <c r="FQ488" s="6"/>
      <c r="FR488" s="6"/>
      <c r="FS488" s="6"/>
      <c r="FT488" s="6"/>
      <c r="FU488" s="6"/>
      <c r="FV488" s="6"/>
      <c r="FW488" s="6"/>
      <c r="FX488" s="6"/>
      <c r="FY488" s="6"/>
      <c r="FZ488" s="6"/>
      <c r="GA488" s="6"/>
      <c r="GB488" s="6"/>
      <c r="GC488" s="6"/>
      <c r="GD488" s="6"/>
      <c r="GE488" s="6"/>
      <c r="GF488" s="6"/>
      <c r="GG488" s="6"/>
      <c r="GH488" s="6"/>
      <c r="GI488" s="6"/>
      <c r="GJ488" s="6"/>
      <c r="GK488" s="6"/>
      <c r="GL488" s="6"/>
      <c r="GM488" s="6"/>
      <c r="GN488" s="6"/>
      <c r="GO488" s="6"/>
      <c r="GP488" s="6"/>
      <c r="GQ488" s="6"/>
      <c r="GR488" s="6"/>
      <c r="GS488" s="6"/>
      <c r="GT488" s="6"/>
      <c r="GU488" s="6"/>
      <c r="GV488" s="6"/>
      <c r="GW488" s="6"/>
      <c r="GX488" s="6"/>
      <c r="GY488" s="6"/>
      <c r="GZ488" s="6"/>
      <c r="HA488" s="6"/>
      <c r="HB488" s="6"/>
      <c r="HC488" s="6"/>
      <c r="HD488" s="6"/>
      <c r="HE488" s="6"/>
      <c r="HF488" s="6"/>
      <c r="HG488" s="6"/>
      <c r="HH488" s="6"/>
      <c r="HI488" s="6"/>
      <c r="HJ488" s="6"/>
      <c r="HK488" s="6"/>
      <c r="HL488" s="6"/>
      <c r="HM488" s="6"/>
      <c r="HN488" s="6"/>
      <c r="HO488" s="6"/>
      <c r="HP488" s="6"/>
      <c r="HQ488" s="6"/>
      <c r="HR488" s="6"/>
      <c r="HS488" s="6"/>
      <c r="HT488" s="6"/>
      <c r="HU488" s="6"/>
      <c r="HV488" s="6"/>
      <c r="HW488" s="6"/>
      <c r="HX488" s="6"/>
      <c r="HY488" s="6"/>
      <c r="HZ488" s="6"/>
      <c r="IA488" s="6"/>
      <c r="IB488" s="6"/>
      <c r="IC488" s="6"/>
      <c r="ID488" s="6"/>
      <c r="IE488" s="6"/>
      <c r="IF488" s="6"/>
    </row>
    <row r="489" spans="1:11" ht="45">
      <c r="A489" s="4"/>
      <c r="B489" s="201" t="s">
        <v>15</v>
      </c>
      <c r="C489" s="201"/>
      <c r="D489" s="201"/>
      <c r="E489" s="201"/>
      <c r="F489" s="202"/>
      <c r="G489" s="42" t="s">
        <v>692</v>
      </c>
      <c r="H489" s="39" t="s">
        <v>430</v>
      </c>
      <c r="I489" s="61" t="s">
        <v>0</v>
      </c>
      <c r="J489" s="62">
        <f>J490</f>
        <v>55010</v>
      </c>
      <c r="K489" s="62">
        <f>K490</f>
        <v>55010</v>
      </c>
    </row>
    <row r="490" spans="1:11" ht="50.25" customHeight="1">
      <c r="A490" s="4"/>
      <c r="B490" s="203" t="s">
        <v>14</v>
      </c>
      <c r="C490" s="203"/>
      <c r="D490" s="203"/>
      <c r="E490" s="203"/>
      <c r="F490" s="204"/>
      <c r="G490" s="32" t="s">
        <v>693</v>
      </c>
      <c r="H490" s="28" t="s">
        <v>431</v>
      </c>
      <c r="I490" s="29" t="s">
        <v>0</v>
      </c>
      <c r="J490" s="30">
        <f>SUM(J505+J508)</f>
        <v>55010</v>
      </c>
      <c r="K490" s="30">
        <f>SUM(K505+K508)</f>
        <v>55010</v>
      </c>
    </row>
    <row r="491" spans="1:11" ht="50.25" customHeight="1" hidden="1">
      <c r="A491" s="4"/>
      <c r="B491" s="65"/>
      <c r="C491" s="65"/>
      <c r="D491" s="65"/>
      <c r="E491" s="65"/>
      <c r="F491" s="66"/>
      <c r="G491" s="42" t="s">
        <v>240</v>
      </c>
      <c r="H491" s="126" t="s">
        <v>230</v>
      </c>
      <c r="I491" s="61"/>
      <c r="J491" s="62"/>
      <c r="K491" s="62">
        <f>K492</f>
        <v>2833891</v>
      </c>
    </row>
    <row r="492" spans="1:11" ht="60" customHeight="1" hidden="1">
      <c r="A492" s="4"/>
      <c r="B492" s="65"/>
      <c r="C492" s="65"/>
      <c r="D492" s="65"/>
      <c r="E492" s="65"/>
      <c r="F492" s="66"/>
      <c r="G492" s="32" t="s">
        <v>232</v>
      </c>
      <c r="H492" s="84" t="s">
        <v>231</v>
      </c>
      <c r="I492" s="29"/>
      <c r="J492" s="30"/>
      <c r="K492" s="30">
        <f>K495+K497+K499</f>
        <v>2833891</v>
      </c>
    </row>
    <row r="493" spans="1:11" ht="60.75" customHeight="1" hidden="1">
      <c r="A493" s="4"/>
      <c r="B493" s="65"/>
      <c r="C493" s="65"/>
      <c r="D493" s="65"/>
      <c r="E493" s="65"/>
      <c r="F493" s="66"/>
      <c r="G493" s="32"/>
      <c r="H493" s="84"/>
      <c r="I493" s="29"/>
      <c r="J493" s="30"/>
      <c r="K493" s="30"/>
    </row>
    <row r="494" spans="1:11" ht="15" hidden="1">
      <c r="A494" s="4"/>
      <c r="B494" s="65"/>
      <c r="C494" s="65"/>
      <c r="D494" s="65"/>
      <c r="E494" s="65"/>
      <c r="F494" s="66"/>
      <c r="G494" s="32"/>
      <c r="H494" s="84"/>
      <c r="I494" s="29"/>
      <c r="J494" s="30"/>
      <c r="K494" s="30"/>
    </row>
    <row r="495" spans="1:11" ht="30.75" hidden="1">
      <c r="A495" s="4"/>
      <c r="B495" s="65"/>
      <c r="C495" s="65"/>
      <c r="D495" s="65"/>
      <c r="E495" s="65"/>
      <c r="F495" s="66"/>
      <c r="G495" s="32" t="s">
        <v>273</v>
      </c>
      <c r="H495" s="35" t="s">
        <v>286</v>
      </c>
      <c r="I495" s="29"/>
      <c r="J495" s="30"/>
      <c r="K495" s="30">
        <v>242000</v>
      </c>
    </row>
    <row r="496" spans="1:11" ht="30.75" hidden="1">
      <c r="A496" s="4"/>
      <c r="B496" s="65"/>
      <c r="C496" s="65"/>
      <c r="D496" s="65"/>
      <c r="E496" s="65"/>
      <c r="F496" s="66"/>
      <c r="G496" s="32" t="s">
        <v>2</v>
      </c>
      <c r="H496" s="84"/>
      <c r="I496" s="29">
        <v>200</v>
      </c>
      <c r="J496" s="30"/>
      <c r="K496" s="30">
        <v>242000</v>
      </c>
    </row>
    <row r="497" spans="1:11" ht="36.75" customHeight="1" hidden="1">
      <c r="A497" s="4"/>
      <c r="B497" s="65"/>
      <c r="C497" s="65"/>
      <c r="D497" s="65"/>
      <c r="E497" s="65"/>
      <c r="F497" s="66"/>
      <c r="G497" s="32" t="s">
        <v>299</v>
      </c>
      <c r="H497" s="35" t="s">
        <v>298</v>
      </c>
      <c r="I497" s="29"/>
      <c r="J497" s="30"/>
      <c r="K497" s="30">
        <f>K498</f>
        <v>812891</v>
      </c>
    </row>
    <row r="498" spans="1:11" ht="36" customHeight="1" hidden="1">
      <c r="A498" s="4"/>
      <c r="B498" s="65"/>
      <c r="C498" s="65"/>
      <c r="D498" s="65"/>
      <c r="E498" s="65"/>
      <c r="F498" s="66"/>
      <c r="G498" s="32" t="s">
        <v>4</v>
      </c>
      <c r="H498" s="84"/>
      <c r="I498" s="29">
        <v>600</v>
      </c>
      <c r="J498" s="30"/>
      <c r="K498" s="30">
        <v>812891</v>
      </c>
    </row>
    <row r="499" spans="1:11" ht="48.75" customHeight="1" hidden="1">
      <c r="A499" s="4"/>
      <c r="B499" s="65"/>
      <c r="C499" s="65"/>
      <c r="D499" s="65"/>
      <c r="E499" s="65"/>
      <c r="F499" s="66"/>
      <c r="G499" s="32" t="s">
        <v>241</v>
      </c>
      <c r="H499" s="35" t="s">
        <v>244</v>
      </c>
      <c r="I499" s="29"/>
      <c r="J499" s="30"/>
      <c r="K499" s="30">
        <f>K500+K501</f>
        <v>1779000</v>
      </c>
    </row>
    <row r="500" spans="1:11" ht="34.5" customHeight="1" hidden="1">
      <c r="A500" s="4"/>
      <c r="B500" s="65"/>
      <c r="C500" s="65"/>
      <c r="D500" s="65"/>
      <c r="E500" s="65"/>
      <c r="F500" s="66"/>
      <c r="G500" s="32" t="s">
        <v>2</v>
      </c>
      <c r="H500" s="84"/>
      <c r="I500" s="29">
        <v>200</v>
      </c>
      <c r="J500" s="30"/>
      <c r="K500" s="30">
        <v>32006</v>
      </c>
    </row>
    <row r="501" spans="1:11" ht="30.75" customHeight="1" hidden="1">
      <c r="A501" s="4"/>
      <c r="B501" s="65"/>
      <c r="C501" s="65"/>
      <c r="D501" s="65"/>
      <c r="E501" s="65"/>
      <c r="F501" s="66"/>
      <c r="G501" s="32" t="s">
        <v>4</v>
      </c>
      <c r="H501" s="84"/>
      <c r="I501" s="29">
        <v>600</v>
      </c>
      <c r="J501" s="30"/>
      <c r="K501" s="30">
        <v>1746994</v>
      </c>
    </row>
    <row r="502" spans="1:11" ht="0" customHeight="1" hidden="1">
      <c r="A502" s="4"/>
      <c r="B502" s="195" t="s">
        <v>13</v>
      </c>
      <c r="C502" s="195"/>
      <c r="D502" s="195"/>
      <c r="E502" s="195"/>
      <c r="F502" s="196"/>
      <c r="G502" s="32" t="s">
        <v>12</v>
      </c>
      <c r="H502" s="28" t="s">
        <v>114</v>
      </c>
      <c r="I502" s="29" t="s">
        <v>0</v>
      </c>
      <c r="J502" s="30"/>
      <c r="K502" s="30">
        <v>0</v>
      </c>
    </row>
    <row r="503" spans="1:11" ht="0" customHeight="1" hidden="1">
      <c r="A503" s="4"/>
      <c r="B503" s="33"/>
      <c r="C503" s="33"/>
      <c r="D503" s="33"/>
      <c r="E503" s="33"/>
      <c r="F503" s="34"/>
      <c r="G503" s="32"/>
      <c r="H503" s="28"/>
      <c r="I503" s="29"/>
      <c r="J503" s="30"/>
      <c r="K503" s="30"/>
    </row>
    <row r="504" spans="1:11" ht="0" customHeight="1" hidden="1">
      <c r="A504" s="4"/>
      <c r="B504" s="33"/>
      <c r="C504" s="33"/>
      <c r="D504" s="33"/>
      <c r="E504" s="33"/>
      <c r="F504" s="34"/>
      <c r="G504" s="32"/>
      <c r="H504" s="28"/>
      <c r="I504" s="29"/>
      <c r="J504" s="30"/>
      <c r="K504" s="30"/>
    </row>
    <row r="505" spans="1:11" ht="27" customHeight="1">
      <c r="A505" s="4"/>
      <c r="B505" s="33"/>
      <c r="C505" s="33"/>
      <c r="D505" s="33"/>
      <c r="E505" s="33"/>
      <c r="F505" s="34"/>
      <c r="G505" s="43" t="s">
        <v>559</v>
      </c>
      <c r="H505" s="44" t="s">
        <v>512</v>
      </c>
      <c r="I505" s="29"/>
      <c r="J505" s="30">
        <f>SUM(J506)</f>
        <v>0</v>
      </c>
      <c r="K505" s="30">
        <f>SUM(K506)</f>
        <v>0</v>
      </c>
    </row>
    <row r="506" spans="1:11" ht="69" customHeight="1">
      <c r="A506" s="4"/>
      <c r="B506" s="73"/>
      <c r="C506" s="73"/>
      <c r="D506" s="73"/>
      <c r="E506" s="73"/>
      <c r="F506" s="74"/>
      <c r="G506" s="32" t="s">
        <v>461</v>
      </c>
      <c r="H506" s="28" t="s">
        <v>513</v>
      </c>
      <c r="I506" s="29"/>
      <c r="J506" s="30">
        <f>J507</f>
        <v>0</v>
      </c>
      <c r="K506" s="30">
        <f>K507</f>
        <v>0</v>
      </c>
    </row>
    <row r="507" spans="1:11" ht="36.75" customHeight="1">
      <c r="A507" s="4"/>
      <c r="B507" s="73"/>
      <c r="C507" s="73"/>
      <c r="D507" s="73"/>
      <c r="E507" s="73"/>
      <c r="F507" s="74"/>
      <c r="G507" s="32" t="s">
        <v>2</v>
      </c>
      <c r="H507" s="28"/>
      <c r="I507" s="29">
        <v>200</v>
      </c>
      <c r="J507" s="30"/>
      <c r="K507" s="30"/>
    </row>
    <row r="508" spans="1:11" ht="89.25" customHeight="1">
      <c r="A508" s="4"/>
      <c r="B508" s="73"/>
      <c r="C508" s="73"/>
      <c r="D508" s="73"/>
      <c r="E508" s="73"/>
      <c r="F508" s="74"/>
      <c r="G508" s="43" t="s">
        <v>516</v>
      </c>
      <c r="H508" s="44" t="s">
        <v>560</v>
      </c>
      <c r="I508" s="64"/>
      <c r="J508" s="30">
        <f>SUM(J509+J514)</f>
        <v>55010</v>
      </c>
      <c r="K508" s="30">
        <f>SUM(K509+K514)</f>
        <v>55010</v>
      </c>
    </row>
    <row r="509" spans="1:11" ht="53.25" customHeight="1">
      <c r="A509" s="4"/>
      <c r="B509" s="33"/>
      <c r="C509" s="33"/>
      <c r="D509" s="33"/>
      <c r="E509" s="33"/>
      <c r="F509" s="34"/>
      <c r="G509" s="32" t="s">
        <v>455</v>
      </c>
      <c r="H509" s="28" t="s">
        <v>561</v>
      </c>
      <c r="I509" s="29"/>
      <c r="J509" s="30">
        <f>J510</f>
        <v>0</v>
      </c>
      <c r="K509" s="30">
        <f>K510</f>
        <v>0</v>
      </c>
    </row>
    <row r="510" spans="1:11" ht="26.25" customHeight="1">
      <c r="A510" s="4"/>
      <c r="B510" s="33"/>
      <c r="C510" s="33"/>
      <c r="D510" s="33"/>
      <c r="E510" s="33"/>
      <c r="F510" s="34"/>
      <c r="G510" s="32" t="s">
        <v>5</v>
      </c>
      <c r="H510" s="28"/>
      <c r="I510" s="29">
        <v>300</v>
      </c>
      <c r="J510" s="30"/>
      <c r="K510" s="30"/>
    </row>
    <row r="511" spans="1:240" s="53" customFormat="1" ht="71.25" customHeight="1" hidden="1">
      <c r="A511" s="52"/>
      <c r="B511" s="33"/>
      <c r="C511" s="33"/>
      <c r="D511" s="33"/>
      <c r="E511" s="33"/>
      <c r="F511" s="34"/>
      <c r="G511" s="42" t="s">
        <v>499</v>
      </c>
      <c r="H511" s="39" t="s">
        <v>500</v>
      </c>
      <c r="I511" s="29"/>
      <c r="J511" s="30">
        <f aca="true" t="shared" si="13" ref="J511:K514">J512</f>
        <v>55010</v>
      </c>
      <c r="K511" s="30">
        <f t="shared" si="13"/>
        <v>55010</v>
      </c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  <c r="BW511" s="6"/>
      <c r="BX511" s="6"/>
      <c r="BY511" s="6"/>
      <c r="BZ511" s="6"/>
      <c r="CA511" s="6"/>
      <c r="CB511" s="6"/>
      <c r="CC511" s="6"/>
      <c r="CD511" s="6"/>
      <c r="CE511" s="6"/>
      <c r="CF511" s="6"/>
      <c r="CG511" s="6"/>
      <c r="CH511" s="6"/>
      <c r="CI511" s="6"/>
      <c r="CJ511" s="6"/>
      <c r="CK511" s="6"/>
      <c r="CL511" s="6"/>
      <c r="CM511" s="6"/>
      <c r="CN511" s="6"/>
      <c r="CO511" s="6"/>
      <c r="CP511" s="6"/>
      <c r="CQ511" s="6"/>
      <c r="CR511" s="6"/>
      <c r="CS511" s="6"/>
      <c r="CT511" s="6"/>
      <c r="CU511" s="6"/>
      <c r="CV511" s="6"/>
      <c r="CW511" s="6"/>
      <c r="CX511" s="6"/>
      <c r="CY511" s="6"/>
      <c r="CZ511" s="6"/>
      <c r="DA511" s="6"/>
      <c r="DB511" s="6"/>
      <c r="DC511" s="6"/>
      <c r="DD511" s="6"/>
      <c r="DE511" s="6"/>
      <c r="DF511" s="6"/>
      <c r="DG511" s="6"/>
      <c r="DH511" s="6"/>
      <c r="DI511" s="6"/>
      <c r="DJ511" s="6"/>
      <c r="DK511" s="6"/>
      <c r="DL511" s="6"/>
      <c r="DM511" s="6"/>
      <c r="DN511" s="6"/>
      <c r="DO511" s="6"/>
      <c r="DP511" s="6"/>
      <c r="DQ511" s="6"/>
      <c r="DR511" s="6"/>
      <c r="DS511" s="6"/>
      <c r="DT511" s="6"/>
      <c r="DU511" s="6"/>
      <c r="DV511" s="6"/>
      <c r="DW511" s="6"/>
      <c r="DX511" s="6"/>
      <c r="DY511" s="6"/>
      <c r="DZ511" s="6"/>
      <c r="EA511" s="6"/>
      <c r="EB511" s="6"/>
      <c r="EC511" s="6"/>
      <c r="ED511" s="6"/>
      <c r="EE511" s="6"/>
      <c r="EF511" s="6"/>
      <c r="EG511" s="6"/>
      <c r="EH511" s="6"/>
      <c r="EI511" s="6"/>
      <c r="EJ511" s="6"/>
      <c r="EK511" s="6"/>
      <c r="EL511" s="6"/>
      <c r="EM511" s="6"/>
      <c r="EN511" s="6"/>
      <c r="EO511" s="6"/>
      <c r="EP511" s="6"/>
      <c r="EQ511" s="6"/>
      <c r="ER511" s="6"/>
      <c r="ES511" s="6"/>
      <c r="ET511" s="6"/>
      <c r="EU511" s="6"/>
      <c r="EV511" s="6"/>
      <c r="EW511" s="6"/>
      <c r="EX511" s="6"/>
      <c r="EY511" s="6"/>
      <c r="EZ511" s="6"/>
      <c r="FA511" s="6"/>
      <c r="FB511" s="6"/>
      <c r="FC511" s="6"/>
      <c r="FD511" s="6"/>
      <c r="FE511" s="6"/>
      <c r="FF511" s="6"/>
      <c r="FG511" s="6"/>
      <c r="FH511" s="6"/>
      <c r="FI511" s="6"/>
      <c r="FJ511" s="6"/>
      <c r="FK511" s="6"/>
      <c r="FL511" s="6"/>
      <c r="FM511" s="6"/>
      <c r="FN511" s="6"/>
      <c r="FO511" s="6"/>
      <c r="FP511" s="6"/>
      <c r="FQ511" s="6"/>
      <c r="FR511" s="6"/>
      <c r="FS511" s="6"/>
      <c r="FT511" s="6"/>
      <c r="FU511" s="6"/>
      <c r="FV511" s="6"/>
      <c r="FW511" s="6"/>
      <c r="FX511" s="6"/>
      <c r="FY511" s="6"/>
      <c r="FZ511" s="6"/>
      <c r="GA511" s="6"/>
      <c r="GB511" s="6"/>
      <c r="GC511" s="6"/>
      <c r="GD511" s="6"/>
      <c r="GE511" s="6"/>
      <c r="GF511" s="6"/>
      <c r="GG511" s="6"/>
      <c r="GH511" s="6"/>
      <c r="GI511" s="6"/>
      <c r="GJ511" s="6"/>
      <c r="GK511" s="6"/>
      <c r="GL511" s="6"/>
      <c r="GM511" s="6"/>
      <c r="GN511" s="6"/>
      <c r="GO511" s="6"/>
      <c r="GP511" s="6"/>
      <c r="GQ511" s="6"/>
      <c r="GR511" s="6"/>
      <c r="GS511" s="6"/>
      <c r="GT511" s="6"/>
      <c r="GU511" s="6"/>
      <c r="GV511" s="6"/>
      <c r="GW511" s="6"/>
      <c r="GX511" s="6"/>
      <c r="GY511" s="6"/>
      <c r="GZ511" s="6"/>
      <c r="HA511" s="6"/>
      <c r="HB511" s="6"/>
      <c r="HC511" s="6"/>
      <c r="HD511" s="6"/>
      <c r="HE511" s="6"/>
      <c r="HF511" s="6"/>
      <c r="HG511" s="6"/>
      <c r="HH511" s="6"/>
      <c r="HI511" s="6"/>
      <c r="HJ511" s="6"/>
      <c r="HK511" s="6"/>
      <c r="HL511" s="6"/>
      <c r="HM511" s="6"/>
      <c r="HN511" s="6"/>
      <c r="HO511" s="6"/>
      <c r="HP511" s="6"/>
      <c r="HQ511" s="6"/>
      <c r="HR511" s="6"/>
      <c r="HS511" s="6"/>
      <c r="HT511" s="6"/>
      <c r="HU511" s="6"/>
      <c r="HV511" s="6"/>
      <c r="HW511" s="6"/>
      <c r="HX511" s="6"/>
      <c r="HY511" s="6"/>
      <c r="HZ511" s="6"/>
      <c r="IA511" s="6"/>
      <c r="IB511" s="6"/>
      <c r="IC511" s="6"/>
      <c r="ID511" s="6"/>
      <c r="IE511" s="6"/>
      <c r="IF511" s="6"/>
    </row>
    <row r="512" spans="1:240" s="53" customFormat="1" ht="64.5" customHeight="1" hidden="1">
      <c r="A512" s="52"/>
      <c r="B512" s="33"/>
      <c r="C512" s="33"/>
      <c r="D512" s="33"/>
      <c r="E512" s="33"/>
      <c r="F512" s="34"/>
      <c r="G512" s="32" t="s">
        <v>501</v>
      </c>
      <c r="H512" s="28" t="s">
        <v>502</v>
      </c>
      <c r="I512" s="29"/>
      <c r="J512" s="30">
        <f t="shared" si="13"/>
        <v>55010</v>
      </c>
      <c r="K512" s="30">
        <f t="shared" si="13"/>
        <v>55010</v>
      </c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  <c r="BW512" s="6"/>
      <c r="BX512" s="6"/>
      <c r="BY512" s="6"/>
      <c r="BZ512" s="6"/>
      <c r="CA512" s="6"/>
      <c r="CB512" s="6"/>
      <c r="CC512" s="6"/>
      <c r="CD512" s="6"/>
      <c r="CE512" s="6"/>
      <c r="CF512" s="6"/>
      <c r="CG512" s="6"/>
      <c r="CH512" s="6"/>
      <c r="CI512" s="6"/>
      <c r="CJ512" s="6"/>
      <c r="CK512" s="6"/>
      <c r="CL512" s="6"/>
      <c r="CM512" s="6"/>
      <c r="CN512" s="6"/>
      <c r="CO512" s="6"/>
      <c r="CP512" s="6"/>
      <c r="CQ512" s="6"/>
      <c r="CR512" s="6"/>
      <c r="CS512" s="6"/>
      <c r="CT512" s="6"/>
      <c r="CU512" s="6"/>
      <c r="CV512" s="6"/>
      <c r="CW512" s="6"/>
      <c r="CX512" s="6"/>
      <c r="CY512" s="6"/>
      <c r="CZ512" s="6"/>
      <c r="DA512" s="6"/>
      <c r="DB512" s="6"/>
      <c r="DC512" s="6"/>
      <c r="DD512" s="6"/>
      <c r="DE512" s="6"/>
      <c r="DF512" s="6"/>
      <c r="DG512" s="6"/>
      <c r="DH512" s="6"/>
      <c r="DI512" s="6"/>
      <c r="DJ512" s="6"/>
      <c r="DK512" s="6"/>
      <c r="DL512" s="6"/>
      <c r="DM512" s="6"/>
      <c r="DN512" s="6"/>
      <c r="DO512" s="6"/>
      <c r="DP512" s="6"/>
      <c r="DQ512" s="6"/>
      <c r="DR512" s="6"/>
      <c r="DS512" s="6"/>
      <c r="DT512" s="6"/>
      <c r="DU512" s="6"/>
      <c r="DV512" s="6"/>
      <c r="DW512" s="6"/>
      <c r="DX512" s="6"/>
      <c r="DY512" s="6"/>
      <c r="DZ512" s="6"/>
      <c r="EA512" s="6"/>
      <c r="EB512" s="6"/>
      <c r="EC512" s="6"/>
      <c r="ED512" s="6"/>
      <c r="EE512" s="6"/>
      <c r="EF512" s="6"/>
      <c r="EG512" s="6"/>
      <c r="EH512" s="6"/>
      <c r="EI512" s="6"/>
      <c r="EJ512" s="6"/>
      <c r="EK512" s="6"/>
      <c r="EL512" s="6"/>
      <c r="EM512" s="6"/>
      <c r="EN512" s="6"/>
      <c r="EO512" s="6"/>
      <c r="EP512" s="6"/>
      <c r="EQ512" s="6"/>
      <c r="ER512" s="6"/>
      <c r="ES512" s="6"/>
      <c r="ET512" s="6"/>
      <c r="EU512" s="6"/>
      <c r="EV512" s="6"/>
      <c r="EW512" s="6"/>
      <c r="EX512" s="6"/>
      <c r="EY512" s="6"/>
      <c r="EZ512" s="6"/>
      <c r="FA512" s="6"/>
      <c r="FB512" s="6"/>
      <c r="FC512" s="6"/>
      <c r="FD512" s="6"/>
      <c r="FE512" s="6"/>
      <c r="FF512" s="6"/>
      <c r="FG512" s="6"/>
      <c r="FH512" s="6"/>
      <c r="FI512" s="6"/>
      <c r="FJ512" s="6"/>
      <c r="FK512" s="6"/>
      <c r="FL512" s="6"/>
      <c r="FM512" s="6"/>
      <c r="FN512" s="6"/>
      <c r="FO512" s="6"/>
      <c r="FP512" s="6"/>
      <c r="FQ512" s="6"/>
      <c r="FR512" s="6"/>
      <c r="FS512" s="6"/>
      <c r="FT512" s="6"/>
      <c r="FU512" s="6"/>
      <c r="FV512" s="6"/>
      <c r="FW512" s="6"/>
      <c r="FX512" s="6"/>
      <c r="FY512" s="6"/>
      <c r="FZ512" s="6"/>
      <c r="GA512" s="6"/>
      <c r="GB512" s="6"/>
      <c r="GC512" s="6"/>
      <c r="GD512" s="6"/>
      <c r="GE512" s="6"/>
      <c r="GF512" s="6"/>
      <c r="GG512" s="6"/>
      <c r="GH512" s="6"/>
      <c r="GI512" s="6"/>
      <c r="GJ512" s="6"/>
      <c r="GK512" s="6"/>
      <c r="GL512" s="6"/>
      <c r="GM512" s="6"/>
      <c r="GN512" s="6"/>
      <c r="GO512" s="6"/>
      <c r="GP512" s="6"/>
      <c r="GQ512" s="6"/>
      <c r="GR512" s="6"/>
      <c r="GS512" s="6"/>
      <c r="GT512" s="6"/>
      <c r="GU512" s="6"/>
      <c r="GV512" s="6"/>
      <c r="GW512" s="6"/>
      <c r="GX512" s="6"/>
      <c r="GY512" s="6"/>
      <c r="GZ512" s="6"/>
      <c r="HA512" s="6"/>
      <c r="HB512" s="6"/>
      <c r="HC512" s="6"/>
      <c r="HD512" s="6"/>
      <c r="HE512" s="6"/>
      <c r="HF512" s="6"/>
      <c r="HG512" s="6"/>
      <c r="HH512" s="6"/>
      <c r="HI512" s="6"/>
      <c r="HJ512" s="6"/>
      <c r="HK512" s="6"/>
      <c r="HL512" s="6"/>
      <c r="HM512" s="6"/>
      <c r="HN512" s="6"/>
      <c r="HO512" s="6"/>
      <c r="HP512" s="6"/>
      <c r="HQ512" s="6"/>
      <c r="HR512" s="6"/>
      <c r="HS512" s="6"/>
      <c r="HT512" s="6"/>
      <c r="HU512" s="6"/>
      <c r="HV512" s="6"/>
      <c r="HW512" s="6"/>
      <c r="HX512" s="6"/>
      <c r="HY512" s="6"/>
      <c r="HZ512" s="6"/>
      <c r="IA512" s="6"/>
      <c r="IB512" s="6"/>
      <c r="IC512" s="6"/>
      <c r="ID512" s="6"/>
      <c r="IE512" s="6"/>
      <c r="IF512" s="6"/>
    </row>
    <row r="513" spans="1:240" s="53" customFormat="1" ht="21.75" customHeight="1" hidden="1">
      <c r="A513" s="52"/>
      <c r="B513" s="33"/>
      <c r="C513" s="33"/>
      <c r="D513" s="33"/>
      <c r="E513" s="33"/>
      <c r="F513" s="34"/>
      <c r="G513" s="43" t="s">
        <v>503</v>
      </c>
      <c r="H513" s="44" t="s">
        <v>504</v>
      </c>
      <c r="I513" s="29"/>
      <c r="J513" s="30">
        <f t="shared" si="13"/>
        <v>55010</v>
      </c>
      <c r="K513" s="30">
        <f t="shared" si="13"/>
        <v>55010</v>
      </c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  <c r="BW513" s="6"/>
      <c r="BX513" s="6"/>
      <c r="BY513" s="6"/>
      <c r="BZ513" s="6"/>
      <c r="CA513" s="6"/>
      <c r="CB513" s="6"/>
      <c r="CC513" s="6"/>
      <c r="CD513" s="6"/>
      <c r="CE513" s="6"/>
      <c r="CF513" s="6"/>
      <c r="CG513" s="6"/>
      <c r="CH513" s="6"/>
      <c r="CI513" s="6"/>
      <c r="CJ513" s="6"/>
      <c r="CK513" s="6"/>
      <c r="CL513" s="6"/>
      <c r="CM513" s="6"/>
      <c r="CN513" s="6"/>
      <c r="CO513" s="6"/>
      <c r="CP513" s="6"/>
      <c r="CQ513" s="6"/>
      <c r="CR513" s="6"/>
      <c r="CS513" s="6"/>
      <c r="CT513" s="6"/>
      <c r="CU513" s="6"/>
      <c r="CV513" s="6"/>
      <c r="CW513" s="6"/>
      <c r="CX513" s="6"/>
      <c r="CY513" s="6"/>
      <c r="CZ513" s="6"/>
      <c r="DA513" s="6"/>
      <c r="DB513" s="6"/>
      <c r="DC513" s="6"/>
      <c r="DD513" s="6"/>
      <c r="DE513" s="6"/>
      <c r="DF513" s="6"/>
      <c r="DG513" s="6"/>
      <c r="DH513" s="6"/>
      <c r="DI513" s="6"/>
      <c r="DJ513" s="6"/>
      <c r="DK513" s="6"/>
      <c r="DL513" s="6"/>
      <c r="DM513" s="6"/>
      <c r="DN513" s="6"/>
      <c r="DO513" s="6"/>
      <c r="DP513" s="6"/>
      <c r="DQ513" s="6"/>
      <c r="DR513" s="6"/>
      <c r="DS513" s="6"/>
      <c r="DT513" s="6"/>
      <c r="DU513" s="6"/>
      <c r="DV513" s="6"/>
      <c r="DW513" s="6"/>
      <c r="DX513" s="6"/>
      <c r="DY513" s="6"/>
      <c r="DZ513" s="6"/>
      <c r="EA513" s="6"/>
      <c r="EB513" s="6"/>
      <c r="EC513" s="6"/>
      <c r="ED513" s="6"/>
      <c r="EE513" s="6"/>
      <c r="EF513" s="6"/>
      <c r="EG513" s="6"/>
      <c r="EH513" s="6"/>
      <c r="EI513" s="6"/>
      <c r="EJ513" s="6"/>
      <c r="EK513" s="6"/>
      <c r="EL513" s="6"/>
      <c r="EM513" s="6"/>
      <c r="EN513" s="6"/>
      <c r="EO513" s="6"/>
      <c r="EP513" s="6"/>
      <c r="EQ513" s="6"/>
      <c r="ER513" s="6"/>
      <c r="ES513" s="6"/>
      <c r="ET513" s="6"/>
      <c r="EU513" s="6"/>
      <c r="EV513" s="6"/>
      <c r="EW513" s="6"/>
      <c r="EX513" s="6"/>
      <c r="EY513" s="6"/>
      <c r="EZ513" s="6"/>
      <c r="FA513" s="6"/>
      <c r="FB513" s="6"/>
      <c r="FC513" s="6"/>
      <c r="FD513" s="6"/>
      <c r="FE513" s="6"/>
      <c r="FF513" s="6"/>
      <c r="FG513" s="6"/>
      <c r="FH513" s="6"/>
      <c r="FI513" s="6"/>
      <c r="FJ513" s="6"/>
      <c r="FK513" s="6"/>
      <c r="FL513" s="6"/>
      <c r="FM513" s="6"/>
      <c r="FN513" s="6"/>
      <c r="FO513" s="6"/>
      <c r="FP513" s="6"/>
      <c r="FQ513" s="6"/>
      <c r="FR513" s="6"/>
      <c r="FS513" s="6"/>
      <c r="FT513" s="6"/>
      <c r="FU513" s="6"/>
      <c r="FV513" s="6"/>
      <c r="FW513" s="6"/>
      <c r="FX513" s="6"/>
      <c r="FY513" s="6"/>
      <c r="FZ513" s="6"/>
      <c r="GA513" s="6"/>
      <c r="GB513" s="6"/>
      <c r="GC513" s="6"/>
      <c r="GD513" s="6"/>
      <c r="GE513" s="6"/>
      <c r="GF513" s="6"/>
      <c r="GG513" s="6"/>
      <c r="GH513" s="6"/>
      <c r="GI513" s="6"/>
      <c r="GJ513" s="6"/>
      <c r="GK513" s="6"/>
      <c r="GL513" s="6"/>
      <c r="GM513" s="6"/>
      <c r="GN513" s="6"/>
      <c r="GO513" s="6"/>
      <c r="GP513" s="6"/>
      <c r="GQ513" s="6"/>
      <c r="GR513" s="6"/>
      <c r="GS513" s="6"/>
      <c r="GT513" s="6"/>
      <c r="GU513" s="6"/>
      <c r="GV513" s="6"/>
      <c r="GW513" s="6"/>
      <c r="GX513" s="6"/>
      <c r="GY513" s="6"/>
      <c r="GZ513" s="6"/>
      <c r="HA513" s="6"/>
      <c r="HB513" s="6"/>
      <c r="HC513" s="6"/>
      <c r="HD513" s="6"/>
      <c r="HE513" s="6"/>
      <c r="HF513" s="6"/>
      <c r="HG513" s="6"/>
      <c r="HH513" s="6"/>
      <c r="HI513" s="6"/>
      <c r="HJ513" s="6"/>
      <c r="HK513" s="6"/>
      <c r="HL513" s="6"/>
      <c r="HM513" s="6"/>
      <c r="HN513" s="6"/>
      <c r="HO513" s="6"/>
      <c r="HP513" s="6"/>
      <c r="HQ513" s="6"/>
      <c r="HR513" s="6"/>
      <c r="HS513" s="6"/>
      <c r="HT513" s="6"/>
      <c r="HU513" s="6"/>
      <c r="HV513" s="6"/>
      <c r="HW513" s="6"/>
      <c r="HX513" s="6"/>
      <c r="HY513" s="6"/>
      <c r="HZ513" s="6"/>
      <c r="IA513" s="6"/>
      <c r="IB513" s="6"/>
      <c r="IC513" s="6"/>
      <c r="ID513" s="6"/>
      <c r="IE513" s="6"/>
      <c r="IF513" s="6"/>
    </row>
    <row r="514" spans="1:240" s="53" customFormat="1" ht="26.25" customHeight="1">
      <c r="A514" s="52"/>
      <c r="B514" s="33"/>
      <c r="C514" s="33"/>
      <c r="D514" s="33"/>
      <c r="E514" s="33"/>
      <c r="F514" s="34"/>
      <c r="G514" s="32" t="s">
        <v>562</v>
      </c>
      <c r="H514" s="28" t="s">
        <v>563</v>
      </c>
      <c r="I514" s="29"/>
      <c r="J514" s="30">
        <f t="shared" si="13"/>
        <v>55010</v>
      </c>
      <c r="K514" s="30">
        <f t="shared" si="13"/>
        <v>55010</v>
      </c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  <c r="BW514" s="6"/>
      <c r="BX514" s="6"/>
      <c r="BY514" s="6"/>
      <c r="BZ514" s="6"/>
      <c r="CA514" s="6"/>
      <c r="CB514" s="6"/>
      <c r="CC514" s="6"/>
      <c r="CD514" s="6"/>
      <c r="CE514" s="6"/>
      <c r="CF514" s="6"/>
      <c r="CG514" s="6"/>
      <c r="CH514" s="6"/>
      <c r="CI514" s="6"/>
      <c r="CJ514" s="6"/>
      <c r="CK514" s="6"/>
      <c r="CL514" s="6"/>
      <c r="CM514" s="6"/>
      <c r="CN514" s="6"/>
      <c r="CO514" s="6"/>
      <c r="CP514" s="6"/>
      <c r="CQ514" s="6"/>
      <c r="CR514" s="6"/>
      <c r="CS514" s="6"/>
      <c r="CT514" s="6"/>
      <c r="CU514" s="6"/>
      <c r="CV514" s="6"/>
      <c r="CW514" s="6"/>
      <c r="CX514" s="6"/>
      <c r="CY514" s="6"/>
      <c r="CZ514" s="6"/>
      <c r="DA514" s="6"/>
      <c r="DB514" s="6"/>
      <c r="DC514" s="6"/>
      <c r="DD514" s="6"/>
      <c r="DE514" s="6"/>
      <c r="DF514" s="6"/>
      <c r="DG514" s="6"/>
      <c r="DH514" s="6"/>
      <c r="DI514" s="6"/>
      <c r="DJ514" s="6"/>
      <c r="DK514" s="6"/>
      <c r="DL514" s="6"/>
      <c r="DM514" s="6"/>
      <c r="DN514" s="6"/>
      <c r="DO514" s="6"/>
      <c r="DP514" s="6"/>
      <c r="DQ514" s="6"/>
      <c r="DR514" s="6"/>
      <c r="DS514" s="6"/>
      <c r="DT514" s="6"/>
      <c r="DU514" s="6"/>
      <c r="DV514" s="6"/>
      <c r="DW514" s="6"/>
      <c r="DX514" s="6"/>
      <c r="DY514" s="6"/>
      <c r="DZ514" s="6"/>
      <c r="EA514" s="6"/>
      <c r="EB514" s="6"/>
      <c r="EC514" s="6"/>
      <c r="ED514" s="6"/>
      <c r="EE514" s="6"/>
      <c r="EF514" s="6"/>
      <c r="EG514" s="6"/>
      <c r="EH514" s="6"/>
      <c r="EI514" s="6"/>
      <c r="EJ514" s="6"/>
      <c r="EK514" s="6"/>
      <c r="EL514" s="6"/>
      <c r="EM514" s="6"/>
      <c r="EN514" s="6"/>
      <c r="EO514" s="6"/>
      <c r="EP514" s="6"/>
      <c r="EQ514" s="6"/>
      <c r="ER514" s="6"/>
      <c r="ES514" s="6"/>
      <c r="ET514" s="6"/>
      <c r="EU514" s="6"/>
      <c r="EV514" s="6"/>
      <c r="EW514" s="6"/>
      <c r="EX514" s="6"/>
      <c r="EY514" s="6"/>
      <c r="EZ514" s="6"/>
      <c r="FA514" s="6"/>
      <c r="FB514" s="6"/>
      <c r="FC514" s="6"/>
      <c r="FD514" s="6"/>
      <c r="FE514" s="6"/>
      <c r="FF514" s="6"/>
      <c r="FG514" s="6"/>
      <c r="FH514" s="6"/>
      <c r="FI514" s="6"/>
      <c r="FJ514" s="6"/>
      <c r="FK514" s="6"/>
      <c r="FL514" s="6"/>
      <c r="FM514" s="6"/>
      <c r="FN514" s="6"/>
      <c r="FO514" s="6"/>
      <c r="FP514" s="6"/>
      <c r="FQ514" s="6"/>
      <c r="FR514" s="6"/>
      <c r="FS514" s="6"/>
      <c r="FT514" s="6"/>
      <c r="FU514" s="6"/>
      <c r="FV514" s="6"/>
      <c r="FW514" s="6"/>
      <c r="FX514" s="6"/>
      <c r="FY514" s="6"/>
      <c r="FZ514" s="6"/>
      <c r="GA514" s="6"/>
      <c r="GB514" s="6"/>
      <c r="GC514" s="6"/>
      <c r="GD514" s="6"/>
      <c r="GE514" s="6"/>
      <c r="GF514" s="6"/>
      <c r="GG514" s="6"/>
      <c r="GH514" s="6"/>
      <c r="GI514" s="6"/>
      <c r="GJ514" s="6"/>
      <c r="GK514" s="6"/>
      <c r="GL514" s="6"/>
      <c r="GM514" s="6"/>
      <c r="GN514" s="6"/>
      <c r="GO514" s="6"/>
      <c r="GP514" s="6"/>
      <c r="GQ514" s="6"/>
      <c r="GR514" s="6"/>
      <c r="GS514" s="6"/>
      <c r="GT514" s="6"/>
      <c r="GU514" s="6"/>
      <c r="GV514" s="6"/>
      <c r="GW514" s="6"/>
      <c r="GX514" s="6"/>
      <c r="GY514" s="6"/>
      <c r="GZ514" s="6"/>
      <c r="HA514" s="6"/>
      <c r="HB514" s="6"/>
      <c r="HC514" s="6"/>
      <c r="HD514" s="6"/>
      <c r="HE514" s="6"/>
      <c r="HF514" s="6"/>
      <c r="HG514" s="6"/>
      <c r="HH514" s="6"/>
      <c r="HI514" s="6"/>
      <c r="HJ514" s="6"/>
      <c r="HK514" s="6"/>
      <c r="HL514" s="6"/>
      <c r="HM514" s="6"/>
      <c r="HN514" s="6"/>
      <c r="HO514" s="6"/>
      <c r="HP514" s="6"/>
      <c r="HQ514" s="6"/>
      <c r="HR514" s="6"/>
      <c r="HS514" s="6"/>
      <c r="HT514" s="6"/>
      <c r="HU514" s="6"/>
      <c r="HV514" s="6"/>
      <c r="HW514" s="6"/>
      <c r="HX514" s="6"/>
      <c r="HY514" s="6"/>
      <c r="HZ514" s="6"/>
      <c r="IA514" s="6"/>
      <c r="IB514" s="6"/>
      <c r="IC514" s="6"/>
      <c r="ID514" s="6"/>
      <c r="IE514" s="6"/>
      <c r="IF514" s="6"/>
    </row>
    <row r="515" spans="1:240" s="53" customFormat="1" ht="36.75" customHeight="1">
      <c r="A515" s="52"/>
      <c r="B515" s="33"/>
      <c r="C515" s="33"/>
      <c r="D515" s="33"/>
      <c r="E515" s="33"/>
      <c r="F515" s="34"/>
      <c r="G515" s="32" t="s">
        <v>2</v>
      </c>
      <c r="H515" s="28"/>
      <c r="I515" s="29">
        <v>200</v>
      </c>
      <c r="J515" s="30">
        <v>55010</v>
      </c>
      <c r="K515" s="30">
        <v>55010</v>
      </c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  <c r="BW515" s="6"/>
      <c r="BX515" s="6"/>
      <c r="BY515" s="6"/>
      <c r="BZ515" s="6"/>
      <c r="CA515" s="6"/>
      <c r="CB515" s="6"/>
      <c r="CC515" s="6"/>
      <c r="CD515" s="6"/>
      <c r="CE515" s="6"/>
      <c r="CF515" s="6"/>
      <c r="CG515" s="6"/>
      <c r="CH515" s="6"/>
      <c r="CI515" s="6"/>
      <c r="CJ515" s="6"/>
      <c r="CK515" s="6"/>
      <c r="CL515" s="6"/>
      <c r="CM515" s="6"/>
      <c r="CN515" s="6"/>
      <c r="CO515" s="6"/>
      <c r="CP515" s="6"/>
      <c r="CQ515" s="6"/>
      <c r="CR515" s="6"/>
      <c r="CS515" s="6"/>
      <c r="CT515" s="6"/>
      <c r="CU515" s="6"/>
      <c r="CV515" s="6"/>
      <c r="CW515" s="6"/>
      <c r="CX515" s="6"/>
      <c r="CY515" s="6"/>
      <c r="CZ515" s="6"/>
      <c r="DA515" s="6"/>
      <c r="DB515" s="6"/>
      <c r="DC515" s="6"/>
      <c r="DD515" s="6"/>
      <c r="DE515" s="6"/>
      <c r="DF515" s="6"/>
      <c r="DG515" s="6"/>
      <c r="DH515" s="6"/>
      <c r="DI515" s="6"/>
      <c r="DJ515" s="6"/>
      <c r="DK515" s="6"/>
      <c r="DL515" s="6"/>
      <c r="DM515" s="6"/>
      <c r="DN515" s="6"/>
      <c r="DO515" s="6"/>
      <c r="DP515" s="6"/>
      <c r="DQ515" s="6"/>
      <c r="DR515" s="6"/>
      <c r="DS515" s="6"/>
      <c r="DT515" s="6"/>
      <c r="DU515" s="6"/>
      <c r="DV515" s="6"/>
      <c r="DW515" s="6"/>
      <c r="DX515" s="6"/>
      <c r="DY515" s="6"/>
      <c r="DZ515" s="6"/>
      <c r="EA515" s="6"/>
      <c r="EB515" s="6"/>
      <c r="EC515" s="6"/>
      <c r="ED515" s="6"/>
      <c r="EE515" s="6"/>
      <c r="EF515" s="6"/>
      <c r="EG515" s="6"/>
      <c r="EH515" s="6"/>
      <c r="EI515" s="6"/>
      <c r="EJ515" s="6"/>
      <c r="EK515" s="6"/>
      <c r="EL515" s="6"/>
      <c r="EM515" s="6"/>
      <c r="EN515" s="6"/>
      <c r="EO515" s="6"/>
      <c r="EP515" s="6"/>
      <c r="EQ515" s="6"/>
      <c r="ER515" s="6"/>
      <c r="ES515" s="6"/>
      <c r="ET515" s="6"/>
      <c r="EU515" s="6"/>
      <c r="EV515" s="6"/>
      <c r="EW515" s="6"/>
      <c r="EX515" s="6"/>
      <c r="EY515" s="6"/>
      <c r="EZ515" s="6"/>
      <c r="FA515" s="6"/>
      <c r="FB515" s="6"/>
      <c r="FC515" s="6"/>
      <c r="FD515" s="6"/>
      <c r="FE515" s="6"/>
      <c r="FF515" s="6"/>
      <c r="FG515" s="6"/>
      <c r="FH515" s="6"/>
      <c r="FI515" s="6"/>
      <c r="FJ515" s="6"/>
      <c r="FK515" s="6"/>
      <c r="FL515" s="6"/>
      <c r="FM515" s="6"/>
      <c r="FN515" s="6"/>
      <c r="FO515" s="6"/>
      <c r="FP515" s="6"/>
      <c r="FQ515" s="6"/>
      <c r="FR515" s="6"/>
      <c r="FS515" s="6"/>
      <c r="FT515" s="6"/>
      <c r="FU515" s="6"/>
      <c r="FV515" s="6"/>
      <c r="FW515" s="6"/>
      <c r="FX515" s="6"/>
      <c r="FY515" s="6"/>
      <c r="FZ515" s="6"/>
      <c r="GA515" s="6"/>
      <c r="GB515" s="6"/>
      <c r="GC515" s="6"/>
      <c r="GD515" s="6"/>
      <c r="GE515" s="6"/>
      <c r="GF515" s="6"/>
      <c r="GG515" s="6"/>
      <c r="GH515" s="6"/>
      <c r="GI515" s="6"/>
      <c r="GJ515" s="6"/>
      <c r="GK515" s="6"/>
      <c r="GL515" s="6"/>
      <c r="GM515" s="6"/>
      <c r="GN515" s="6"/>
      <c r="GO515" s="6"/>
      <c r="GP515" s="6"/>
      <c r="GQ515" s="6"/>
      <c r="GR515" s="6"/>
      <c r="GS515" s="6"/>
      <c r="GT515" s="6"/>
      <c r="GU515" s="6"/>
      <c r="GV515" s="6"/>
      <c r="GW515" s="6"/>
      <c r="GX515" s="6"/>
      <c r="GY515" s="6"/>
      <c r="GZ515" s="6"/>
      <c r="HA515" s="6"/>
      <c r="HB515" s="6"/>
      <c r="HC515" s="6"/>
      <c r="HD515" s="6"/>
      <c r="HE515" s="6"/>
      <c r="HF515" s="6"/>
      <c r="HG515" s="6"/>
      <c r="HH515" s="6"/>
      <c r="HI515" s="6"/>
      <c r="HJ515" s="6"/>
      <c r="HK515" s="6"/>
      <c r="HL515" s="6"/>
      <c r="HM515" s="6"/>
      <c r="HN515" s="6"/>
      <c r="HO515" s="6"/>
      <c r="HP515" s="6"/>
      <c r="HQ515" s="6"/>
      <c r="HR515" s="6"/>
      <c r="HS515" s="6"/>
      <c r="HT515" s="6"/>
      <c r="HU515" s="6"/>
      <c r="HV515" s="6"/>
      <c r="HW515" s="6"/>
      <c r="HX515" s="6"/>
      <c r="HY515" s="6"/>
      <c r="HZ515" s="6"/>
      <c r="IA515" s="6"/>
      <c r="IB515" s="6"/>
      <c r="IC515" s="6"/>
      <c r="ID515" s="6"/>
      <c r="IE515" s="6"/>
      <c r="IF515" s="6"/>
    </row>
    <row r="516" spans="1:11" ht="60">
      <c r="A516" s="4"/>
      <c r="B516" s="201" t="s">
        <v>11</v>
      </c>
      <c r="C516" s="201"/>
      <c r="D516" s="201"/>
      <c r="E516" s="201"/>
      <c r="F516" s="202"/>
      <c r="G516" s="42" t="s">
        <v>694</v>
      </c>
      <c r="H516" s="39" t="s">
        <v>432</v>
      </c>
      <c r="I516" s="61" t="s">
        <v>0</v>
      </c>
      <c r="J516" s="62">
        <f aca="true" t="shared" si="14" ref="J516:K519">J517</f>
        <v>1670000</v>
      </c>
      <c r="K516" s="62">
        <f t="shared" si="14"/>
        <v>1933000</v>
      </c>
    </row>
    <row r="517" spans="1:11" ht="51" customHeight="1">
      <c r="A517" s="4"/>
      <c r="B517" s="203" t="s">
        <v>10</v>
      </c>
      <c r="C517" s="203"/>
      <c r="D517" s="203"/>
      <c r="E517" s="203"/>
      <c r="F517" s="204"/>
      <c r="G517" s="32" t="s">
        <v>695</v>
      </c>
      <c r="H517" s="28" t="s">
        <v>433</v>
      </c>
      <c r="I517" s="29" t="s">
        <v>0</v>
      </c>
      <c r="J517" s="30">
        <f>J518+J527</f>
        <v>1670000</v>
      </c>
      <c r="K517" s="30">
        <f>K518+K527</f>
        <v>1933000</v>
      </c>
    </row>
    <row r="518" spans="1:11" ht="36" customHeight="1">
      <c r="A518" s="4"/>
      <c r="B518" s="65"/>
      <c r="C518" s="65"/>
      <c r="D518" s="65"/>
      <c r="E518" s="65"/>
      <c r="F518" s="66"/>
      <c r="G518" s="43" t="s">
        <v>456</v>
      </c>
      <c r="H518" s="44" t="s">
        <v>434</v>
      </c>
      <c r="I518" s="29"/>
      <c r="J518" s="30">
        <f t="shared" si="14"/>
        <v>820000</v>
      </c>
      <c r="K518" s="30">
        <f t="shared" si="14"/>
        <v>1083000</v>
      </c>
    </row>
    <row r="519" spans="1:11" ht="50.25" customHeight="1">
      <c r="A519" s="4"/>
      <c r="B519" s="65"/>
      <c r="C519" s="65"/>
      <c r="D519" s="65"/>
      <c r="E519" s="65"/>
      <c r="F519" s="66"/>
      <c r="G519" s="32" t="s">
        <v>669</v>
      </c>
      <c r="H519" s="28" t="s">
        <v>435</v>
      </c>
      <c r="I519" s="29"/>
      <c r="J519" s="30">
        <f t="shared" si="14"/>
        <v>820000</v>
      </c>
      <c r="K519" s="30">
        <f t="shared" si="14"/>
        <v>1083000</v>
      </c>
    </row>
    <row r="520" spans="1:11" ht="18" customHeight="1">
      <c r="A520" s="4"/>
      <c r="B520" s="65"/>
      <c r="C520" s="65"/>
      <c r="D520" s="65"/>
      <c r="E520" s="65"/>
      <c r="F520" s="66"/>
      <c r="G520" s="32" t="s">
        <v>6</v>
      </c>
      <c r="H520" s="28"/>
      <c r="I520" s="29">
        <v>500</v>
      </c>
      <c r="J520" s="30">
        <v>820000</v>
      </c>
      <c r="K520" s="30">
        <v>1083000</v>
      </c>
    </row>
    <row r="521" spans="1:11" ht="78" customHeight="1" hidden="1">
      <c r="A521" s="4"/>
      <c r="B521" s="65"/>
      <c r="C521" s="65"/>
      <c r="D521" s="65"/>
      <c r="E521" s="65"/>
      <c r="F521" s="66"/>
      <c r="G521" s="32" t="s">
        <v>265</v>
      </c>
      <c r="H521" s="28" t="s">
        <v>261</v>
      </c>
      <c r="I521" s="29"/>
      <c r="J521" s="77"/>
      <c r="K521" s="30">
        <v>10000</v>
      </c>
    </row>
    <row r="522" spans="1:11" ht="30.75" customHeight="1" hidden="1">
      <c r="A522" s="4"/>
      <c r="B522" s="65"/>
      <c r="C522" s="65"/>
      <c r="D522" s="65"/>
      <c r="E522" s="65"/>
      <c r="F522" s="66"/>
      <c r="G522" s="32" t="s">
        <v>97</v>
      </c>
      <c r="H522" s="28" t="s">
        <v>262</v>
      </c>
      <c r="I522" s="29"/>
      <c r="J522" s="77"/>
      <c r="K522" s="30">
        <f>K523</f>
        <v>10000</v>
      </c>
    </row>
    <row r="523" spans="1:11" ht="21.75" customHeight="1" hidden="1">
      <c r="A523" s="4"/>
      <c r="B523" s="65"/>
      <c r="C523" s="65"/>
      <c r="D523" s="65"/>
      <c r="E523" s="65"/>
      <c r="F523" s="66"/>
      <c r="G523" s="32" t="s">
        <v>96</v>
      </c>
      <c r="H523" s="28"/>
      <c r="I523" s="29">
        <v>700</v>
      </c>
      <c r="J523" s="77"/>
      <c r="K523" s="30">
        <v>10000</v>
      </c>
    </row>
    <row r="524" spans="1:11" ht="50.25" customHeight="1" hidden="1">
      <c r="A524" s="4"/>
      <c r="B524" s="65"/>
      <c r="C524" s="65"/>
      <c r="D524" s="65"/>
      <c r="E524" s="65"/>
      <c r="F524" s="66"/>
      <c r="G524" s="32" t="s">
        <v>266</v>
      </c>
      <c r="H524" s="28" t="s">
        <v>264</v>
      </c>
      <c r="I524" s="29"/>
      <c r="J524" s="77"/>
      <c r="K524" s="30">
        <v>110000</v>
      </c>
    </row>
    <row r="525" spans="1:11" ht="65.25" customHeight="1" hidden="1">
      <c r="A525" s="4"/>
      <c r="B525" s="195" t="s">
        <v>9</v>
      </c>
      <c r="C525" s="195"/>
      <c r="D525" s="195"/>
      <c r="E525" s="195"/>
      <c r="F525" s="196"/>
      <c r="G525" s="32" t="s">
        <v>103</v>
      </c>
      <c r="H525" s="28" t="s">
        <v>263</v>
      </c>
      <c r="I525" s="29" t="s">
        <v>0</v>
      </c>
      <c r="J525" s="77"/>
      <c r="K525" s="30">
        <f>K526</f>
        <v>110000</v>
      </c>
    </row>
    <row r="526" spans="1:11" ht="30.75" hidden="1">
      <c r="A526" s="4"/>
      <c r="B526" s="197">
        <v>500</v>
      </c>
      <c r="C526" s="197"/>
      <c r="D526" s="197"/>
      <c r="E526" s="197"/>
      <c r="F526" s="198"/>
      <c r="G526" s="32" t="s">
        <v>2</v>
      </c>
      <c r="H526" s="28" t="s">
        <v>0</v>
      </c>
      <c r="I526" s="29">
        <v>200</v>
      </c>
      <c r="J526" s="77"/>
      <c r="K526" s="30">
        <v>110000</v>
      </c>
    </row>
    <row r="527" spans="1:11" ht="30.75">
      <c r="A527" s="4"/>
      <c r="B527" s="33"/>
      <c r="C527" s="33"/>
      <c r="D527" s="33"/>
      <c r="E527" s="33"/>
      <c r="F527" s="34"/>
      <c r="G527" s="43" t="s">
        <v>517</v>
      </c>
      <c r="H527" s="44" t="s">
        <v>496</v>
      </c>
      <c r="I527" s="29"/>
      <c r="J527" s="30">
        <f>J528</f>
        <v>850000</v>
      </c>
      <c r="K527" s="30">
        <f>K528</f>
        <v>850000</v>
      </c>
    </row>
    <row r="528" spans="1:11" ht="77.25">
      <c r="A528" s="4"/>
      <c r="B528" s="33"/>
      <c r="C528" s="33"/>
      <c r="D528" s="33"/>
      <c r="E528" s="33"/>
      <c r="F528" s="34"/>
      <c r="G528" s="32" t="s">
        <v>498</v>
      </c>
      <c r="H528" s="28" t="s">
        <v>497</v>
      </c>
      <c r="I528" s="29"/>
      <c r="J528" s="30">
        <f>J529</f>
        <v>850000</v>
      </c>
      <c r="K528" s="30">
        <f>K529</f>
        <v>850000</v>
      </c>
    </row>
    <row r="529" spans="1:11" ht="30.75">
      <c r="A529" s="4"/>
      <c r="B529" s="33"/>
      <c r="C529" s="33"/>
      <c r="D529" s="33"/>
      <c r="E529" s="33"/>
      <c r="F529" s="34"/>
      <c r="G529" s="32" t="s">
        <v>2</v>
      </c>
      <c r="H529" s="28"/>
      <c r="I529" s="29">
        <v>200</v>
      </c>
      <c r="J529" s="30">
        <v>850000</v>
      </c>
      <c r="K529" s="30">
        <v>850000</v>
      </c>
    </row>
    <row r="530" spans="1:11" ht="17.25" customHeight="1">
      <c r="A530" s="4"/>
      <c r="B530" s="201" t="s">
        <v>8</v>
      </c>
      <c r="C530" s="201"/>
      <c r="D530" s="201"/>
      <c r="E530" s="201"/>
      <c r="F530" s="202"/>
      <c r="G530" s="42" t="s">
        <v>7</v>
      </c>
      <c r="H530" s="39" t="s">
        <v>436</v>
      </c>
      <c r="I530" s="61" t="s">
        <v>0</v>
      </c>
      <c r="J530" s="62">
        <f>J537+J539+J541+J544+J548+J550+J553+J557+J561+J565+J567+J570+J573+J576+J531+J534</f>
        <v>40313859</v>
      </c>
      <c r="K530" s="62">
        <f>K537+K539+K541+K544+K548+K550+K553+K557+K561+K565+K567+K570+K573+K576+K531+K534</f>
        <v>40207519</v>
      </c>
    </row>
    <row r="531" spans="1:240" s="53" customFormat="1" ht="30" customHeight="1">
      <c r="A531" s="52"/>
      <c r="B531" s="106"/>
      <c r="C531" s="106"/>
      <c r="D531" s="106"/>
      <c r="E531" s="106"/>
      <c r="F531" s="107"/>
      <c r="G531" s="32" t="s">
        <v>522</v>
      </c>
      <c r="H531" s="28" t="s">
        <v>523</v>
      </c>
      <c r="I531" s="127"/>
      <c r="J531" s="30">
        <f>J532+J533</f>
        <v>1059475</v>
      </c>
      <c r="K531" s="30">
        <f>K532+K533</f>
        <v>922122</v>
      </c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  <c r="BW531" s="6"/>
      <c r="BX531" s="6"/>
      <c r="BY531" s="6"/>
      <c r="BZ531" s="6"/>
      <c r="CA531" s="6"/>
      <c r="CB531" s="6"/>
      <c r="CC531" s="6"/>
      <c r="CD531" s="6"/>
      <c r="CE531" s="6"/>
      <c r="CF531" s="6"/>
      <c r="CG531" s="6"/>
      <c r="CH531" s="6"/>
      <c r="CI531" s="6"/>
      <c r="CJ531" s="6"/>
      <c r="CK531" s="6"/>
      <c r="CL531" s="6"/>
      <c r="CM531" s="6"/>
      <c r="CN531" s="6"/>
      <c r="CO531" s="6"/>
      <c r="CP531" s="6"/>
      <c r="CQ531" s="6"/>
      <c r="CR531" s="6"/>
      <c r="CS531" s="6"/>
      <c r="CT531" s="6"/>
      <c r="CU531" s="6"/>
      <c r="CV531" s="6"/>
      <c r="CW531" s="6"/>
      <c r="CX531" s="6"/>
      <c r="CY531" s="6"/>
      <c r="CZ531" s="6"/>
      <c r="DA531" s="6"/>
      <c r="DB531" s="6"/>
      <c r="DC531" s="6"/>
      <c r="DD531" s="6"/>
      <c r="DE531" s="6"/>
      <c r="DF531" s="6"/>
      <c r="DG531" s="6"/>
      <c r="DH531" s="6"/>
      <c r="DI531" s="6"/>
      <c r="DJ531" s="6"/>
      <c r="DK531" s="6"/>
      <c r="DL531" s="6"/>
      <c r="DM531" s="6"/>
      <c r="DN531" s="6"/>
      <c r="DO531" s="6"/>
      <c r="DP531" s="6"/>
      <c r="DQ531" s="6"/>
      <c r="DR531" s="6"/>
      <c r="DS531" s="6"/>
      <c r="DT531" s="6"/>
      <c r="DU531" s="6"/>
      <c r="DV531" s="6"/>
      <c r="DW531" s="6"/>
      <c r="DX531" s="6"/>
      <c r="DY531" s="6"/>
      <c r="DZ531" s="6"/>
      <c r="EA531" s="6"/>
      <c r="EB531" s="6"/>
      <c r="EC531" s="6"/>
      <c r="ED531" s="6"/>
      <c r="EE531" s="6"/>
      <c r="EF531" s="6"/>
      <c r="EG531" s="6"/>
      <c r="EH531" s="6"/>
      <c r="EI531" s="6"/>
      <c r="EJ531" s="6"/>
      <c r="EK531" s="6"/>
      <c r="EL531" s="6"/>
      <c r="EM531" s="6"/>
      <c r="EN531" s="6"/>
      <c r="EO531" s="6"/>
      <c r="EP531" s="6"/>
      <c r="EQ531" s="6"/>
      <c r="ER531" s="6"/>
      <c r="ES531" s="6"/>
      <c r="ET531" s="6"/>
      <c r="EU531" s="6"/>
      <c r="EV531" s="6"/>
      <c r="EW531" s="6"/>
      <c r="EX531" s="6"/>
      <c r="EY531" s="6"/>
      <c r="EZ531" s="6"/>
      <c r="FA531" s="6"/>
      <c r="FB531" s="6"/>
      <c r="FC531" s="6"/>
      <c r="FD531" s="6"/>
      <c r="FE531" s="6"/>
      <c r="FF531" s="6"/>
      <c r="FG531" s="6"/>
      <c r="FH531" s="6"/>
      <c r="FI531" s="6"/>
      <c r="FJ531" s="6"/>
      <c r="FK531" s="6"/>
      <c r="FL531" s="6"/>
      <c r="FM531" s="6"/>
      <c r="FN531" s="6"/>
      <c r="FO531" s="6"/>
      <c r="FP531" s="6"/>
      <c r="FQ531" s="6"/>
      <c r="FR531" s="6"/>
      <c r="FS531" s="6"/>
      <c r="FT531" s="6"/>
      <c r="FU531" s="6"/>
      <c r="FV531" s="6"/>
      <c r="FW531" s="6"/>
      <c r="FX531" s="6"/>
      <c r="FY531" s="6"/>
      <c r="FZ531" s="6"/>
      <c r="GA531" s="6"/>
      <c r="GB531" s="6"/>
      <c r="GC531" s="6"/>
      <c r="GD531" s="6"/>
      <c r="GE531" s="6"/>
      <c r="GF531" s="6"/>
      <c r="GG531" s="6"/>
      <c r="GH531" s="6"/>
      <c r="GI531" s="6"/>
      <c r="GJ531" s="6"/>
      <c r="GK531" s="6"/>
      <c r="GL531" s="6"/>
      <c r="GM531" s="6"/>
      <c r="GN531" s="6"/>
      <c r="GO531" s="6"/>
      <c r="GP531" s="6"/>
      <c r="GQ531" s="6"/>
      <c r="GR531" s="6"/>
      <c r="GS531" s="6"/>
      <c r="GT531" s="6"/>
      <c r="GU531" s="6"/>
      <c r="GV531" s="6"/>
      <c r="GW531" s="6"/>
      <c r="GX531" s="6"/>
      <c r="GY531" s="6"/>
      <c r="GZ531" s="6"/>
      <c r="HA531" s="6"/>
      <c r="HB531" s="6"/>
      <c r="HC531" s="6"/>
      <c r="HD531" s="6"/>
      <c r="HE531" s="6"/>
      <c r="HF531" s="6"/>
      <c r="HG531" s="6"/>
      <c r="HH531" s="6"/>
      <c r="HI531" s="6"/>
      <c r="HJ531" s="6"/>
      <c r="HK531" s="6"/>
      <c r="HL531" s="6"/>
      <c r="HM531" s="6"/>
      <c r="HN531" s="6"/>
      <c r="HO531" s="6"/>
      <c r="HP531" s="6"/>
      <c r="HQ531" s="6"/>
      <c r="HR531" s="6"/>
      <c r="HS531" s="6"/>
      <c r="HT531" s="6"/>
      <c r="HU531" s="6"/>
      <c r="HV531" s="6"/>
      <c r="HW531" s="6"/>
      <c r="HX531" s="6"/>
      <c r="HY531" s="6"/>
      <c r="HZ531" s="6"/>
      <c r="IA531" s="6"/>
      <c r="IB531" s="6"/>
      <c r="IC531" s="6"/>
      <c r="ID531" s="6"/>
      <c r="IE531" s="6"/>
      <c r="IF531" s="6"/>
    </row>
    <row r="532" spans="1:240" s="53" customFormat="1" ht="79.5" customHeight="1">
      <c r="A532" s="52"/>
      <c r="B532" s="106"/>
      <c r="C532" s="106"/>
      <c r="D532" s="106"/>
      <c r="E532" s="106"/>
      <c r="F532" s="107"/>
      <c r="G532" s="32" t="s">
        <v>3</v>
      </c>
      <c r="H532" s="28" t="s">
        <v>0</v>
      </c>
      <c r="I532" s="127">
        <v>100</v>
      </c>
      <c r="J532" s="30">
        <v>743452</v>
      </c>
      <c r="K532" s="30">
        <v>743452</v>
      </c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  <c r="HX532" s="6"/>
      <c r="HY532" s="6"/>
      <c r="HZ532" s="6"/>
      <c r="IA532" s="6"/>
      <c r="IB532" s="6"/>
      <c r="IC532" s="6"/>
      <c r="ID532" s="6"/>
      <c r="IE532" s="6"/>
      <c r="IF532" s="6"/>
    </row>
    <row r="533" spans="1:240" s="53" customFormat="1" ht="30" customHeight="1">
      <c r="A533" s="52"/>
      <c r="B533" s="106"/>
      <c r="C533" s="106"/>
      <c r="D533" s="106"/>
      <c r="E533" s="106"/>
      <c r="F533" s="107"/>
      <c r="G533" s="32" t="s">
        <v>2</v>
      </c>
      <c r="H533" s="28" t="s">
        <v>0</v>
      </c>
      <c r="I533" s="127">
        <v>200</v>
      </c>
      <c r="J533" s="30">
        <v>316023</v>
      </c>
      <c r="K533" s="30">
        <v>178670</v>
      </c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  <c r="BW533" s="6"/>
      <c r="BX533" s="6"/>
      <c r="BY533" s="6"/>
      <c r="BZ533" s="6"/>
      <c r="CA533" s="6"/>
      <c r="CB533" s="6"/>
      <c r="CC533" s="6"/>
      <c r="CD533" s="6"/>
      <c r="CE533" s="6"/>
      <c r="CF533" s="6"/>
      <c r="CG533" s="6"/>
      <c r="CH533" s="6"/>
      <c r="CI533" s="6"/>
      <c r="CJ533" s="6"/>
      <c r="CK533" s="6"/>
      <c r="CL533" s="6"/>
      <c r="CM533" s="6"/>
      <c r="CN533" s="6"/>
      <c r="CO533" s="6"/>
      <c r="CP533" s="6"/>
      <c r="CQ533" s="6"/>
      <c r="CR533" s="6"/>
      <c r="CS533" s="6"/>
      <c r="CT533" s="6"/>
      <c r="CU533" s="6"/>
      <c r="CV533" s="6"/>
      <c r="CW533" s="6"/>
      <c r="CX533" s="6"/>
      <c r="CY533" s="6"/>
      <c r="CZ533" s="6"/>
      <c r="DA533" s="6"/>
      <c r="DB533" s="6"/>
      <c r="DC533" s="6"/>
      <c r="DD533" s="6"/>
      <c r="DE533" s="6"/>
      <c r="DF533" s="6"/>
      <c r="DG533" s="6"/>
      <c r="DH533" s="6"/>
      <c r="DI533" s="6"/>
      <c r="DJ533" s="6"/>
      <c r="DK533" s="6"/>
      <c r="DL533" s="6"/>
      <c r="DM533" s="6"/>
      <c r="DN533" s="6"/>
      <c r="DO533" s="6"/>
      <c r="DP533" s="6"/>
      <c r="DQ533" s="6"/>
      <c r="DR533" s="6"/>
      <c r="DS533" s="6"/>
      <c r="DT533" s="6"/>
      <c r="DU533" s="6"/>
      <c r="DV533" s="6"/>
      <c r="DW533" s="6"/>
      <c r="DX533" s="6"/>
      <c r="DY533" s="6"/>
      <c r="DZ533" s="6"/>
      <c r="EA533" s="6"/>
      <c r="EB533" s="6"/>
      <c r="EC533" s="6"/>
      <c r="ED533" s="6"/>
      <c r="EE533" s="6"/>
      <c r="EF533" s="6"/>
      <c r="EG533" s="6"/>
      <c r="EH533" s="6"/>
      <c r="EI533" s="6"/>
      <c r="EJ533" s="6"/>
      <c r="EK533" s="6"/>
      <c r="EL533" s="6"/>
      <c r="EM533" s="6"/>
      <c r="EN533" s="6"/>
      <c r="EO533" s="6"/>
      <c r="EP533" s="6"/>
      <c r="EQ533" s="6"/>
      <c r="ER533" s="6"/>
      <c r="ES533" s="6"/>
      <c r="ET533" s="6"/>
      <c r="EU533" s="6"/>
      <c r="EV533" s="6"/>
      <c r="EW533" s="6"/>
      <c r="EX533" s="6"/>
      <c r="EY533" s="6"/>
      <c r="EZ533" s="6"/>
      <c r="FA533" s="6"/>
      <c r="FB533" s="6"/>
      <c r="FC533" s="6"/>
      <c r="FD533" s="6"/>
      <c r="FE533" s="6"/>
      <c r="FF533" s="6"/>
      <c r="FG533" s="6"/>
      <c r="FH533" s="6"/>
      <c r="FI533" s="6"/>
      <c r="FJ533" s="6"/>
      <c r="FK533" s="6"/>
      <c r="FL533" s="6"/>
      <c r="FM533" s="6"/>
      <c r="FN533" s="6"/>
      <c r="FO533" s="6"/>
      <c r="FP533" s="6"/>
      <c r="FQ533" s="6"/>
      <c r="FR533" s="6"/>
      <c r="FS533" s="6"/>
      <c r="FT533" s="6"/>
      <c r="FU533" s="6"/>
      <c r="FV533" s="6"/>
      <c r="FW533" s="6"/>
      <c r="FX533" s="6"/>
      <c r="FY533" s="6"/>
      <c r="FZ533" s="6"/>
      <c r="GA533" s="6"/>
      <c r="GB533" s="6"/>
      <c r="GC533" s="6"/>
      <c r="GD533" s="6"/>
      <c r="GE533" s="6"/>
      <c r="GF533" s="6"/>
      <c r="GG533" s="6"/>
      <c r="GH533" s="6"/>
      <c r="GI533" s="6"/>
      <c r="GJ533" s="6"/>
      <c r="GK533" s="6"/>
      <c r="GL533" s="6"/>
      <c r="GM533" s="6"/>
      <c r="GN533" s="6"/>
      <c r="GO533" s="6"/>
      <c r="GP533" s="6"/>
      <c r="GQ533" s="6"/>
      <c r="GR533" s="6"/>
      <c r="GS533" s="6"/>
      <c r="GT533" s="6"/>
      <c r="GU533" s="6"/>
      <c r="GV533" s="6"/>
      <c r="GW533" s="6"/>
      <c r="GX533" s="6"/>
      <c r="GY533" s="6"/>
      <c r="GZ533" s="6"/>
      <c r="HA533" s="6"/>
      <c r="HB533" s="6"/>
      <c r="HC533" s="6"/>
      <c r="HD533" s="6"/>
      <c r="HE533" s="6"/>
      <c r="HF533" s="6"/>
      <c r="HG533" s="6"/>
      <c r="HH533" s="6"/>
      <c r="HI533" s="6"/>
      <c r="HJ533" s="6"/>
      <c r="HK533" s="6"/>
      <c r="HL533" s="6"/>
      <c r="HM533" s="6"/>
      <c r="HN533" s="6"/>
      <c r="HO533" s="6"/>
      <c r="HP533" s="6"/>
      <c r="HQ533" s="6"/>
      <c r="HR533" s="6"/>
      <c r="HS533" s="6"/>
      <c r="HT533" s="6"/>
      <c r="HU533" s="6"/>
      <c r="HV533" s="6"/>
      <c r="HW533" s="6"/>
      <c r="HX533" s="6"/>
      <c r="HY533" s="6"/>
      <c r="HZ533" s="6"/>
      <c r="IA533" s="6"/>
      <c r="IB533" s="6"/>
      <c r="IC533" s="6"/>
      <c r="ID533" s="6"/>
      <c r="IE533" s="6"/>
      <c r="IF533" s="6"/>
    </row>
    <row r="534" spans="1:240" s="53" customFormat="1" ht="52.5" customHeight="1">
      <c r="A534" s="52"/>
      <c r="B534" s="141"/>
      <c r="C534" s="141"/>
      <c r="D534" s="141"/>
      <c r="E534" s="141"/>
      <c r="F534" s="142"/>
      <c r="G534" s="32" t="s">
        <v>583</v>
      </c>
      <c r="H534" s="28" t="s">
        <v>582</v>
      </c>
      <c r="I534" s="127"/>
      <c r="J534" s="30">
        <f>J535</f>
        <v>11193</v>
      </c>
      <c r="K534" s="30">
        <f>K535</f>
        <v>721</v>
      </c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  <c r="BW534" s="6"/>
      <c r="BX534" s="6"/>
      <c r="BY534" s="6"/>
      <c r="BZ534" s="6"/>
      <c r="CA534" s="6"/>
      <c r="CB534" s="6"/>
      <c r="CC534" s="6"/>
      <c r="CD534" s="6"/>
      <c r="CE534" s="6"/>
      <c r="CF534" s="6"/>
      <c r="CG534" s="6"/>
      <c r="CH534" s="6"/>
      <c r="CI534" s="6"/>
      <c r="CJ534" s="6"/>
      <c r="CK534" s="6"/>
      <c r="CL534" s="6"/>
      <c r="CM534" s="6"/>
      <c r="CN534" s="6"/>
      <c r="CO534" s="6"/>
      <c r="CP534" s="6"/>
      <c r="CQ534" s="6"/>
      <c r="CR534" s="6"/>
      <c r="CS534" s="6"/>
      <c r="CT534" s="6"/>
      <c r="CU534" s="6"/>
      <c r="CV534" s="6"/>
      <c r="CW534" s="6"/>
      <c r="CX534" s="6"/>
      <c r="CY534" s="6"/>
      <c r="CZ534" s="6"/>
      <c r="DA534" s="6"/>
      <c r="DB534" s="6"/>
      <c r="DC534" s="6"/>
      <c r="DD534" s="6"/>
      <c r="DE534" s="6"/>
      <c r="DF534" s="6"/>
      <c r="DG534" s="6"/>
      <c r="DH534" s="6"/>
      <c r="DI534" s="6"/>
      <c r="DJ534" s="6"/>
      <c r="DK534" s="6"/>
      <c r="DL534" s="6"/>
      <c r="DM534" s="6"/>
      <c r="DN534" s="6"/>
      <c r="DO534" s="6"/>
      <c r="DP534" s="6"/>
      <c r="DQ534" s="6"/>
      <c r="DR534" s="6"/>
      <c r="DS534" s="6"/>
      <c r="DT534" s="6"/>
      <c r="DU534" s="6"/>
      <c r="DV534" s="6"/>
      <c r="DW534" s="6"/>
      <c r="DX534" s="6"/>
      <c r="DY534" s="6"/>
      <c r="DZ534" s="6"/>
      <c r="EA534" s="6"/>
      <c r="EB534" s="6"/>
      <c r="EC534" s="6"/>
      <c r="ED534" s="6"/>
      <c r="EE534" s="6"/>
      <c r="EF534" s="6"/>
      <c r="EG534" s="6"/>
      <c r="EH534" s="6"/>
      <c r="EI534" s="6"/>
      <c r="EJ534" s="6"/>
      <c r="EK534" s="6"/>
      <c r="EL534" s="6"/>
      <c r="EM534" s="6"/>
      <c r="EN534" s="6"/>
      <c r="EO534" s="6"/>
      <c r="EP534" s="6"/>
      <c r="EQ534" s="6"/>
      <c r="ER534" s="6"/>
      <c r="ES534" s="6"/>
      <c r="ET534" s="6"/>
      <c r="EU534" s="6"/>
      <c r="EV534" s="6"/>
      <c r="EW534" s="6"/>
      <c r="EX534" s="6"/>
      <c r="EY534" s="6"/>
      <c r="EZ534" s="6"/>
      <c r="FA534" s="6"/>
      <c r="FB534" s="6"/>
      <c r="FC534" s="6"/>
      <c r="FD534" s="6"/>
      <c r="FE534" s="6"/>
      <c r="FF534" s="6"/>
      <c r="FG534" s="6"/>
      <c r="FH534" s="6"/>
      <c r="FI534" s="6"/>
      <c r="FJ534" s="6"/>
      <c r="FK534" s="6"/>
      <c r="FL534" s="6"/>
      <c r="FM534" s="6"/>
      <c r="FN534" s="6"/>
      <c r="FO534" s="6"/>
      <c r="FP534" s="6"/>
      <c r="FQ534" s="6"/>
      <c r="FR534" s="6"/>
      <c r="FS534" s="6"/>
      <c r="FT534" s="6"/>
      <c r="FU534" s="6"/>
      <c r="FV534" s="6"/>
      <c r="FW534" s="6"/>
      <c r="FX534" s="6"/>
      <c r="FY534" s="6"/>
      <c r="FZ534" s="6"/>
      <c r="GA534" s="6"/>
      <c r="GB534" s="6"/>
      <c r="GC534" s="6"/>
      <c r="GD534" s="6"/>
      <c r="GE534" s="6"/>
      <c r="GF534" s="6"/>
      <c r="GG534" s="6"/>
      <c r="GH534" s="6"/>
      <c r="GI534" s="6"/>
      <c r="GJ534" s="6"/>
      <c r="GK534" s="6"/>
      <c r="GL534" s="6"/>
      <c r="GM534" s="6"/>
      <c r="GN534" s="6"/>
      <c r="GO534" s="6"/>
      <c r="GP534" s="6"/>
      <c r="GQ534" s="6"/>
      <c r="GR534" s="6"/>
      <c r="GS534" s="6"/>
      <c r="GT534" s="6"/>
      <c r="GU534" s="6"/>
      <c r="GV534" s="6"/>
      <c r="GW534" s="6"/>
      <c r="GX534" s="6"/>
      <c r="GY534" s="6"/>
      <c r="GZ534" s="6"/>
      <c r="HA534" s="6"/>
      <c r="HB534" s="6"/>
      <c r="HC534" s="6"/>
      <c r="HD534" s="6"/>
      <c r="HE534" s="6"/>
      <c r="HF534" s="6"/>
      <c r="HG534" s="6"/>
      <c r="HH534" s="6"/>
      <c r="HI534" s="6"/>
      <c r="HJ534" s="6"/>
      <c r="HK534" s="6"/>
      <c r="HL534" s="6"/>
      <c r="HM534" s="6"/>
      <c r="HN534" s="6"/>
      <c r="HO534" s="6"/>
      <c r="HP534" s="6"/>
      <c r="HQ534" s="6"/>
      <c r="HR534" s="6"/>
      <c r="HS534" s="6"/>
      <c r="HT534" s="6"/>
      <c r="HU534" s="6"/>
      <c r="HV534" s="6"/>
      <c r="HW534" s="6"/>
      <c r="HX534" s="6"/>
      <c r="HY534" s="6"/>
      <c r="HZ534" s="6"/>
      <c r="IA534" s="6"/>
      <c r="IB534" s="6"/>
      <c r="IC534" s="6"/>
      <c r="ID534" s="6"/>
      <c r="IE534" s="6"/>
      <c r="IF534" s="6"/>
    </row>
    <row r="535" spans="1:240" s="53" customFormat="1" ht="30" customHeight="1">
      <c r="A535" s="52"/>
      <c r="B535" s="141"/>
      <c r="C535" s="141"/>
      <c r="D535" s="141"/>
      <c r="E535" s="141"/>
      <c r="F535" s="142"/>
      <c r="G535" s="32" t="s">
        <v>2</v>
      </c>
      <c r="H535" s="28"/>
      <c r="I535" s="127">
        <v>200</v>
      </c>
      <c r="J535" s="30">
        <v>11193</v>
      </c>
      <c r="K535" s="30">
        <v>721</v>
      </c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  <c r="BW535" s="6"/>
      <c r="BX535" s="6"/>
      <c r="BY535" s="6"/>
      <c r="BZ535" s="6"/>
      <c r="CA535" s="6"/>
      <c r="CB535" s="6"/>
      <c r="CC535" s="6"/>
      <c r="CD535" s="6"/>
      <c r="CE535" s="6"/>
      <c r="CF535" s="6"/>
      <c r="CG535" s="6"/>
      <c r="CH535" s="6"/>
      <c r="CI535" s="6"/>
      <c r="CJ535" s="6"/>
      <c r="CK535" s="6"/>
      <c r="CL535" s="6"/>
      <c r="CM535" s="6"/>
      <c r="CN535" s="6"/>
      <c r="CO535" s="6"/>
      <c r="CP535" s="6"/>
      <c r="CQ535" s="6"/>
      <c r="CR535" s="6"/>
      <c r="CS535" s="6"/>
      <c r="CT535" s="6"/>
      <c r="CU535" s="6"/>
      <c r="CV535" s="6"/>
      <c r="CW535" s="6"/>
      <c r="CX535" s="6"/>
      <c r="CY535" s="6"/>
      <c r="CZ535" s="6"/>
      <c r="DA535" s="6"/>
      <c r="DB535" s="6"/>
      <c r="DC535" s="6"/>
      <c r="DD535" s="6"/>
      <c r="DE535" s="6"/>
      <c r="DF535" s="6"/>
      <c r="DG535" s="6"/>
      <c r="DH535" s="6"/>
      <c r="DI535" s="6"/>
      <c r="DJ535" s="6"/>
      <c r="DK535" s="6"/>
      <c r="DL535" s="6"/>
      <c r="DM535" s="6"/>
      <c r="DN535" s="6"/>
      <c r="DO535" s="6"/>
      <c r="DP535" s="6"/>
      <c r="DQ535" s="6"/>
      <c r="DR535" s="6"/>
      <c r="DS535" s="6"/>
      <c r="DT535" s="6"/>
      <c r="DU535" s="6"/>
      <c r="DV535" s="6"/>
      <c r="DW535" s="6"/>
      <c r="DX535" s="6"/>
      <c r="DY535" s="6"/>
      <c r="DZ535" s="6"/>
      <c r="EA535" s="6"/>
      <c r="EB535" s="6"/>
      <c r="EC535" s="6"/>
      <c r="ED535" s="6"/>
      <c r="EE535" s="6"/>
      <c r="EF535" s="6"/>
      <c r="EG535" s="6"/>
      <c r="EH535" s="6"/>
      <c r="EI535" s="6"/>
      <c r="EJ535" s="6"/>
      <c r="EK535" s="6"/>
      <c r="EL535" s="6"/>
      <c r="EM535" s="6"/>
      <c r="EN535" s="6"/>
      <c r="EO535" s="6"/>
      <c r="EP535" s="6"/>
      <c r="EQ535" s="6"/>
      <c r="ER535" s="6"/>
      <c r="ES535" s="6"/>
      <c r="ET535" s="6"/>
      <c r="EU535" s="6"/>
      <c r="EV535" s="6"/>
      <c r="EW535" s="6"/>
      <c r="EX535" s="6"/>
      <c r="EY535" s="6"/>
      <c r="EZ535" s="6"/>
      <c r="FA535" s="6"/>
      <c r="FB535" s="6"/>
      <c r="FC535" s="6"/>
      <c r="FD535" s="6"/>
      <c r="FE535" s="6"/>
      <c r="FF535" s="6"/>
      <c r="FG535" s="6"/>
      <c r="FH535" s="6"/>
      <c r="FI535" s="6"/>
      <c r="FJ535" s="6"/>
      <c r="FK535" s="6"/>
      <c r="FL535" s="6"/>
      <c r="FM535" s="6"/>
      <c r="FN535" s="6"/>
      <c r="FO535" s="6"/>
      <c r="FP535" s="6"/>
      <c r="FQ535" s="6"/>
      <c r="FR535" s="6"/>
      <c r="FS535" s="6"/>
      <c r="FT535" s="6"/>
      <c r="FU535" s="6"/>
      <c r="FV535" s="6"/>
      <c r="FW535" s="6"/>
      <c r="FX535" s="6"/>
      <c r="FY535" s="6"/>
      <c r="FZ535" s="6"/>
      <c r="GA535" s="6"/>
      <c r="GB535" s="6"/>
      <c r="GC535" s="6"/>
      <c r="GD535" s="6"/>
      <c r="GE535" s="6"/>
      <c r="GF535" s="6"/>
      <c r="GG535" s="6"/>
      <c r="GH535" s="6"/>
      <c r="GI535" s="6"/>
      <c r="GJ535" s="6"/>
      <c r="GK535" s="6"/>
      <c r="GL535" s="6"/>
      <c r="GM535" s="6"/>
      <c r="GN535" s="6"/>
      <c r="GO535" s="6"/>
      <c r="GP535" s="6"/>
      <c r="GQ535" s="6"/>
      <c r="GR535" s="6"/>
      <c r="GS535" s="6"/>
      <c r="GT535" s="6"/>
      <c r="GU535" s="6"/>
      <c r="GV535" s="6"/>
      <c r="GW535" s="6"/>
      <c r="GX535" s="6"/>
      <c r="GY535" s="6"/>
      <c r="GZ535" s="6"/>
      <c r="HA535" s="6"/>
      <c r="HB535" s="6"/>
      <c r="HC535" s="6"/>
      <c r="HD535" s="6"/>
      <c r="HE535" s="6"/>
      <c r="HF535" s="6"/>
      <c r="HG535" s="6"/>
      <c r="HH535" s="6"/>
      <c r="HI535" s="6"/>
      <c r="HJ535" s="6"/>
      <c r="HK535" s="6"/>
      <c r="HL535" s="6"/>
      <c r="HM535" s="6"/>
      <c r="HN535" s="6"/>
      <c r="HO535" s="6"/>
      <c r="HP535" s="6"/>
      <c r="HQ535" s="6"/>
      <c r="HR535" s="6"/>
      <c r="HS535" s="6"/>
      <c r="HT535" s="6"/>
      <c r="HU535" s="6"/>
      <c r="HV535" s="6"/>
      <c r="HW535" s="6"/>
      <c r="HX535" s="6"/>
      <c r="HY535" s="6"/>
      <c r="HZ535" s="6"/>
      <c r="IA535" s="6"/>
      <c r="IB535" s="6"/>
      <c r="IC535" s="6"/>
      <c r="ID535" s="6"/>
      <c r="IE535" s="6"/>
      <c r="IF535" s="6"/>
    </row>
    <row r="536" spans="1:240" s="53" customFormat="1" ht="30" customHeight="1" hidden="1">
      <c r="A536" s="52"/>
      <c r="B536" s="141"/>
      <c r="C536" s="141"/>
      <c r="D536" s="141"/>
      <c r="E536" s="141"/>
      <c r="F536" s="142"/>
      <c r="G536" s="32"/>
      <c r="H536" s="28"/>
      <c r="I536" s="127"/>
      <c r="J536" s="30"/>
      <c r="K536" s="30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  <c r="BW536" s="6"/>
      <c r="BX536" s="6"/>
      <c r="BY536" s="6"/>
      <c r="BZ536" s="6"/>
      <c r="CA536" s="6"/>
      <c r="CB536" s="6"/>
      <c r="CC536" s="6"/>
      <c r="CD536" s="6"/>
      <c r="CE536" s="6"/>
      <c r="CF536" s="6"/>
      <c r="CG536" s="6"/>
      <c r="CH536" s="6"/>
      <c r="CI536" s="6"/>
      <c r="CJ536" s="6"/>
      <c r="CK536" s="6"/>
      <c r="CL536" s="6"/>
      <c r="CM536" s="6"/>
      <c r="CN536" s="6"/>
      <c r="CO536" s="6"/>
      <c r="CP536" s="6"/>
      <c r="CQ536" s="6"/>
      <c r="CR536" s="6"/>
      <c r="CS536" s="6"/>
      <c r="CT536" s="6"/>
      <c r="CU536" s="6"/>
      <c r="CV536" s="6"/>
      <c r="CW536" s="6"/>
      <c r="CX536" s="6"/>
      <c r="CY536" s="6"/>
      <c r="CZ536" s="6"/>
      <c r="DA536" s="6"/>
      <c r="DB536" s="6"/>
      <c r="DC536" s="6"/>
      <c r="DD536" s="6"/>
      <c r="DE536" s="6"/>
      <c r="DF536" s="6"/>
      <c r="DG536" s="6"/>
      <c r="DH536" s="6"/>
      <c r="DI536" s="6"/>
      <c r="DJ536" s="6"/>
      <c r="DK536" s="6"/>
      <c r="DL536" s="6"/>
      <c r="DM536" s="6"/>
      <c r="DN536" s="6"/>
      <c r="DO536" s="6"/>
      <c r="DP536" s="6"/>
      <c r="DQ536" s="6"/>
      <c r="DR536" s="6"/>
      <c r="DS536" s="6"/>
      <c r="DT536" s="6"/>
      <c r="DU536" s="6"/>
      <c r="DV536" s="6"/>
      <c r="DW536" s="6"/>
      <c r="DX536" s="6"/>
      <c r="DY536" s="6"/>
      <c r="DZ536" s="6"/>
      <c r="EA536" s="6"/>
      <c r="EB536" s="6"/>
      <c r="EC536" s="6"/>
      <c r="ED536" s="6"/>
      <c r="EE536" s="6"/>
      <c r="EF536" s="6"/>
      <c r="EG536" s="6"/>
      <c r="EH536" s="6"/>
      <c r="EI536" s="6"/>
      <c r="EJ536" s="6"/>
      <c r="EK536" s="6"/>
      <c r="EL536" s="6"/>
      <c r="EM536" s="6"/>
      <c r="EN536" s="6"/>
      <c r="EO536" s="6"/>
      <c r="EP536" s="6"/>
      <c r="EQ536" s="6"/>
      <c r="ER536" s="6"/>
      <c r="ES536" s="6"/>
      <c r="ET536" s="6"/>
      <c r="EU536" s="6"/>
      <c r="EV536" s="6"/>
      <c r="EW536" s="6"/>
      <c r="EX536" s="6"/>
      <c r="EY536" s="6"/>
      <c r="EZ536" s="6"/>
      <c r="FA536" s="6"/>
      <c r="FB536" s="6"/>
      <c r="FC536" s="6"/>
      <c r="FD536" s="6"/>
      <c r="FE536" s="6"/>
      <c r="FF536" s="6"/>
      <c r="FG536" s="6"/>
      <c r="FH536" s="6"/>
      <c r="FI536" s="6"/>
      <c r="FJ536" s="6"/>
      <c r="FK536" s="6"/>
      <c r="FL536" s="6"/>
      <c r="FM536" s="6"/>
      <c r="FN536" s="6"/>
      <c r="FO536" s="6"/>
      <c r="FP536" s="6"/>
      <c r="FQ536" s="6"/>
      <c r="FR536" s="6"/>
      <c r="FS536" s="6"/>
      <c r="FT536" s="6"/>
      <c r="FU536" s="6"/>
      <c r="FV536" s="6"/>
      <c r="FW536" s="6"/>
      <c r="FX536" s="6"/>
      <c r="FY536" s="6"/>
      <c r="FZ536" s="6"/>
      <c r="GA536" s="6"/>
      <c r="GB536" s="6"/>
      <c r="GC536" s="6"/>
      <c r="GD536" s="6"/>
      <c r="GE536" s="6"/>
      <c r="GF536" s="6"/>
      <c r="GG536" s="6"/>
      <c r="GH536" s="6"/>
      <c r="GI536" s="6"/>
      <c r="GJ536" s="6"/>
      <c r="GK536" s="6"/>
      <c r="GL536" s="6"/>
      <c r="GM536" s="6"/>
      <c r="GN536" s="6"/>
      <c r="GO536" s="6"/>
      <c r="GP536" s="6"/>
      <c r="GQ536" s="6"/>
      <c r="GR536" s="6"/>
      <c r="GS536" s="6"/>
      <c r="GT536" s="6"/>
      <c r="GU536" s="6"/>
      <c r="GV536" s="6"/>
      <c r="GW536" s="6"/>
      <c r="GX536" s="6"/>
      <c r="GY536" s="6"/>
      <c r="GZ536" s="6"/>
      <c r="HA536" s="6"/>
      <c r="HB536" s="6"/>
      <c r="HC536" s="6"/>
      <c r="HD536" s="6"/>
      <c r="HE536" s="6"/>
      <c r="HF536" s="6"/>
      <c r="HG536" s="6"/>
      <c r="HH536" s="6"/>
      <c r="HI536" s="6"/>
      <c r="HJ536" s="6"/>
      <c r="HK536" s="6"/>
      <c r="HL536" s="6"/>
      <c r="HM536" s="6"/>
      <c r="HN536" s="6"/>
      <c r="HO536" s="6"/>
      <c r="HP536" s="6"/>
      <c r="HQ536" s="6"/>
      <c r="HR536" s="6"/>
      <c r="HS536" s="6"/>
      <c r="HT536" s="6"/>
      <c r="HU536" s="6"/>
      <c r="HV536" s="6"/>
      <c r="HW536" s="6"/>
      <c r="HX536" s="6"/>
      <c r="HY536" s="6"/>
      <c r="HZ536" s="6"/>
      <c r="IA536" s="6"/>
      <c r="IB536" s="6"/>
      <c r="IC536" s="6"/>
      <c r="ID536" s="6"/>
      <c r="IE536" s="6"/>
      <c r="IF536" s="6"/>
    </row>
    <row r="537" spans="1:11" ht="19.5" customHeight="1">
      <c r="A537" s="4"/>
      <c r="B537" s="106"/>
      <c r="C537" s="106"/>
      <c r="D537" s="106"/>
      <c r="E537" s="106"/>
      <c r="F537" s="107"/>
      <c r="G537" s="32" t="s">
        <v>98</v>
      </c>
      <c r="H537" s="28" t="s">
        <v>437</v>
      </c>
      <c r="I537" s="29" t="s">
        <v>0</v>
      </c>
      <c r="J537" s="30">
        <f>J538</f>
        <v>1556800</v>
      </c>
      <c r="K537" s="30">
        <f>K538</f>
        <v>1556800</v>
      </c>
    </row>
    <row r="538" spans="1:11" ht="77.25">
      <c r="A538" s="4"/>
      <c r="B538" s="106"/>
      <c r="C538" s="106"/>
      <c r="D538" s="106"/>
      <c r="E538" s="106"/>
      <c r="F538" s="107"/>
      <c r="G538" s="32" t="s">
        <v>3</v>
      </c>
      <c r="H538" s="35"/>
      <c r="I538" s="29">
        <v>100</v>
      </c>
      <c r="J538" s="30">
        <v>1556800</v>
      </c>
      <c r="K538" s="30">
        <v>1556800</v>
      </c>
    </row>
    <row r="539" spans="1:11" ht="30.75">
      <c r="A539" s="4"/>
      <c r="B539" s="106"/>
      <c r="C539" s="106"/>
      <c r="D539" s="106"/>
      <c r="E539" s="106"/>
      <c r="F539" s="107"/>
      <c r="G539" s="32" t="s">
        <v>99</v>
      </c>
      <c r="H539" s="28" t="s">
        <v>438</v>
      </c>
      <c r="I539" s="29" t="s">
        <v>0</v>
      </c>
      <c r="J539" s="30">
        <f>J540</f>
        <v>5000</v>
      </c>
      <c r="K539" s="30">
        <f>K540</f>
        <v>5000</v>
      </c>
    </row>
    <row r="540" spans="1:11" ht="77.25">
      <c r="A540" s="4"/>
      <c r="B540" s="106"/>
      <c r="C540" s="106"/>
      <c r="D540" s="106"/>
      <c r="E540" s="106"/>
      <c r="F540" s="107"/>
      <c r="G540" s="32" t="s">
        <v>3</v>
      </c>
      <c r="H540" s="35"/>
      <c r="I540" s="29">
        <v>100</v>
      </c>
      <c r="J540" s="30">
        <v>5000</v>
      </c>
      <c r="K540" s="30">
        <v>5000</v>
      </c>
    </row>
    <row r="541" spans="1:11" ht="30.75">
      <c r="A541" s="4"/>
      <c r="B541" s="106"/>
      <c r="C541" s="106"/>
      <c r="D541" s="106"/>
      <c r="E541" s="106"/>
      <c r="F541" s="107"/>
      <c r="G541" s="32" t="s">
        <v>100</v>
      </c>
      <c r="H541" s="28" t="s">
        <v>439</v>
      </c>
      <c r="I541" s="29"/>
      <c r="J541" s="30">
        <f>J542+J543</f>
        <v>20000</v>
      </c>
      <c r="K541" s="30">
        <f>K542+K543</f>
        <v>20000</v>
      </c>
    </row>
    <row r="542" spans="1:11" ht="77.25">
      <c r="A542" s="4"/>
      <c r="B542" s="106"/>
      <c r="C542" s="106"/>
      <c r="D542" s="106"/>
      <c r="E542" s="106"/>
      <c r="F542" s="107"/>
      <c r="G542" s="32" t="s">
        <v>3</v>
      </c>
      <c r="H542" s="35"/>
      <c r="I542" s="29">
        <v>100</v>
      </c>
      <c r="J542" s="30">
        <v>10000</v>
      </c>
      <c r="K542" s="30">
        <v>10000</v>
      </c>
    </row>
    <row r="543" spans="1:11" ht="30.75">
      <c r="A543" s="4"/>
      <c r="B543" s="106"/>
      <c r="C543" s="106"/>
      <c r="D543" s="106"/>
      <c r="E543" s="106"/>
      <c r="F543" s="107"/>
      <c r="G543" s="32" t="s">
        <v>2</v>
      </c>
      <c r="H543" s="35"/>
      <c r="I543" s="29">
        <v>200</v>
      </c>
      <c r="J543" s="30">
        <v>10000</v>
      </c>
      <c r="K543" s="30">
        <v>10000</v>
      </c>
    </row>
    <row r="544" spans="1:11" ht="46.5">
      <c r="A544" s="4"/>
      <c r="B544" s="106"/>
      <c r="C544" s="106"/>
      <c r="D544" s="106"/>
      <c r="E544" s="106"/>
      <c r="F544" s="107"/>
      <c r="G544" s="32" t="s">
        <v>109</v>
      </c>
      <c r="H544" s="28" t="s">
        <v>440</v>
      </c>
      <c r="I544" s="29"/>
      <c r="J544" s="30">
        <f>J545+J546+J547</f>
        <v>16987500</v>
      </c>
      <c r="K544" s="30">
        <f>K545+K546+K547</f>
        <v>16987500</v>
      </c>
    </row>
    <row r="545" spans="1:11" ht="77.25">
      <c r="A545" s="4"/>
      <c r="B545" s="106"/>
      <c r="C545" s="106"/>
      <c r="D545" s="106"/>
      <c r="E545" s="106"/>
      <c r="F545" s="107"/>
      <c r="G545" s="32" t="s">
        <v>3</v>
      </c>
      <c r="H545" s="28" t="s">
        <v>0</v>
      </c>
      <c r="I545" s="29">
        <v>100</v>
      </c>
      <c r="J545" s="30">
        <v>15080500</v>
      </c>
      <c r="K545" s="30">
        <v>15080500</v>
      </c>
    </row>
    <row r="546" spans="1:11" ht="30.75">
      <c r="A546" s="4"/>
      <c r="B546" s="106"/>
      <c r="C546" s="106"/>
      <c r="D546" s="106"/>
      <c r="E546" s="106"/>
      <c r="F546" s="107"/>
      <c r="G546" s="32" t="s">
        <v>2</v>
      </c>
      <c r="H546" s="28" t="s">
        <v>0</v>
      </c>
      <c r="I546" s="29">
        <v>200</v>
      </c>
      <c r="J546" s="30">
        <v>1807000</v>
      </c>
      <c r="K546" s="30">
        <v>1807000</v>
      </c>
    </row>
    <row r="547" spans="1:11" ht="15">
      <c r="A547" s="4"/>
      <c r="B547" s="106"/>
      <c r="C547" s="106"/>
      <c r="D547" s="106"/>
      <c r="E547" s="106"/>
      <c r="F547" s="107"/>
      <c r="G547" s="32" t="s">
        <v>1</v>
      </c>
      <c r="H547" s="28" t="s">
        <v>0</v>
      </c>
      <c r="I547" s="29">
        <v>800</v>
      </c>
      <c r="J547" s="30">
        <v>100000</v>
      </c>
      <c r="K547" s="30">
        <v>100000</v>
      </c>
    </row>
    <row r="548" spans="1:11" ht="30.75">
      <c r="A548" s="4"/>
      <c r="B548" s="106"/>
      <c r="C548" s="106"/>
      <c r="D548" s="106"/>
      <c r="E548" s="106"/>
      <c r="F548" s="107"/>
      <c r="G548" s="32" t="s">
        <v>101</v>
      </c>
      <c r="H548" s="28" t="s">
        <v>441</v>
      </c>
      <c r="I548" s="29"/>
      <c r="J548" s="30">
        <f>J549</f>
        <v>719005</v>
      </c>
      <c r="K548" s="30">
        <f>K549</f>
        <v>719005</v>
      </c>
    </row>
    <row r="549" spans="1:11" ht="77.25">
      <c r="A549" s="4"/>
      <c r="B549" s="106"/>
      <c r="C549" s="106"/>
      <c r="D549" s="106"/>
      <c r="E549" s="106"/>
      <c r="F549" s="107"/>
      <c r="G549" s="32" t="s">
        <v>3</v>
      </c>
      <c r="H549" s="28" t="s">
        <v>0</v>
      </c>
      <c r="I549" s="29">
        <v>100</v>
      </c>
      <c r="J549" s="30">
        <v>719005</v>
      </c>
      <c r="K549" s="30">
        <v>719005</v>
      </c>
    </row>
    <row r="550" spans="1:11" ht="30.75">
      <c r="A550" s="4"/>
      <c r="B550" s="106"/>
      <c r="C550" s="106"/>
      <c r="D550" s="106"/>
      <c r="E550" s="106"/>
      <c r="F550" s="107"/>
      <c r="G550" s="32" t="s">
        <v>116</v>
      </c>
      <c r="H550" s="28" t="s">
        <v>442</v>
      </c>
      <c r="I550" s="29"/>
      <c r="J550" s="30">
        <f>J551+J552</f>
        <v>403705</v>
      </c>
      <c r="K550" s="30">
        <f>K551+K552</f>
        <v>403705</v>
      </c>
    </row>
    <row r="551" spans="1:11" ht="77.25">
      <c r="A551" s="4"/>
      <c r="B551" s="106"/>
      <c r="C551" s="106"/>
      <c r="D551" s="106"/>
      <c r="E551" s="106"/>
      <c r="F551" s="107"/>
      <c r="G551" s="32" t="s">
        <v>3</v>
      </c>
      <c r="H551" s="28"/>
      <c r="I551" s="29">
        <v>100</v>
      </c>
      <c r="J551" s="30">
        <v>383705</v>
      </c>
      <c r="K551" s="30">
        <v>383705</v>
      </c>
    </row>
    <row r="552" spans="1:11" ht="30" customHeight="1">
      <c r="A552" s="4"/>
      <c r="B552" s="106"/>
      <c r="C552" s="106"/>
      <c r="D552" s="106"/>
      <c r="E552" s="106"/>
      <c r="F552" s="107"/>
      <c r="G552" s="32" t="s">
        <v>2</v>
      </c>
      <c r="H552" s="28"/>
      <c r="I552" s="29">
        <v>200</v>
      </c>
      <c r="J552" s="30">
        <v>20000</v>
      </c>
      <c r="K552" s="30">
        <v>20000</v>
      </c>
    </row>
    <row r="553" spans="1:11" ht="30.75">
      <c r="A553" s="4"/>
      <c r="B553" s="106"/>
      <c r="C553" s="106"/>
      <c r="D553" s="106"/>
      <c r="E553" s="106"/>
      <c r="F553" s="107"/>
      <c r="G553" s="32" t="s">
        <v>110</v>
      </c>
      <c r="H553" s="28" t="s">
        <v>443</v>
      </c>
      <c r="I553" s="29"/>
      <c r="J553" s="30">
        <f>J554+J555</f>
        <v>7513000</v>
      </c>
      <c r="K553" s="30">
        <f>K554+K555</f>
        <v>7513000</v>
      </c>
    </row>
    <row r="554" spans="1:11" ht="77.25">
      <c r="A554" s="4"/>
      <c r="B554" s="106"/>
      <c r="C554" s="106"/>
      <c r="D554" s="106"/>
      <c r="E554" s="106"/>
      <c r="F554" s="107"/>
      <c r="G554" s="32" t="s">
        <v>3</v>
      </c>
      <c r="H554" s="28"/>
      <c r="I554" s="29">
        <v>100</v>
      </c>
      <c r="J554" s="30">
        <v>7098000</v>
      </c>
      <c r="K554" s="30">
        <v>7098000</v>
      </c>
    </row>
    <row r="555" spans="1:11" ht="30.75">
      <c r="A555" s="4"/>
      <c r="B555" s="106"/>
      <c r="C555" s="106"/>
      <c r="D555" s="106"/>
      <c r="E555" s="106"/>
      <c r="F555" s="107"/>
      <c r="G555" s="32" t="s">
        <v>2</v>
      </c>
      <c r="H555" s="28"/>
      <c r="I555" s="29">
        <v>200</v>
      </c>
      <c r="J555" s="30">
        <v>415000</v>
      </c>
      <c r="K555" s="30">
        <v>415000</v>
      </c>
    </row>
    <row r="556" spans="1:11" ht="15" hidden="1">
      <c r="A556" s="4"/>
      <c r="B556" s="106"/>
      <c r="C556" s="106"/>
      <c r="D556" s="106"/>
      <c r="E556" s="106"/>
      <c r="F556" s="107"/>
      <c r="G556" s="32" t="s">
        <v>1</v>
      </c>
      <c r="H556" s="28"/>
      <c r="I556" s="29">
        <v>800</v>
      </c>
      <c r="J556" s="30"/>
      <c r="K556" s="30"/>
    </row>
    <row r="557" spans="1:11" ht="30.75">
      <c r="A557" s="4"/>
      <c r="B557" s="106"/>
      <c r="C557" s="106"/>
      <c r="D557" s="106"/>
      <c r="E557" s="106"/>
      <c r="F557" s="107"/>
      <c r="G557" s="32" t="s">
        <v>111</v>
      </c>
      <c r="H557" s="28" t="s">
        <v>444</v>
      </c>
      <c r="I557" s="29"/>
      <c r="J557" s="30">
        <f>J558+J559+J560</f>
        <v>2342000</v>
      </c>
      <c r="K557" s="30">
        <f>K558+K559+K560</f>
        <v>2342000</v>
      </c>
    </row>
    <row r="558" spans="1:11" ht="77.25">
      <c r="A558" s="4"/>
      <c r="B558" s="106"/>
      <c r="C558" s="106"/>
      <c r="D558" s="106"/>
      <c r="E558" s="106"/>
      <c r="F558" s="107"/>
      <c r="G558" s="32" t="s">
        <v>3</v>
      </c>
      <c r="H558" s="28"/>
      <c r="I558" s="29">
        <v>100</v>
      </c>
      <c r="J558" s="30">
        <v>2301500</v>
      </c>
      <c r="K558" s="30">
        <v>2301500</v>
      </c>
    </row>
    <row r="559" spans="1:11" ht="30.75">
      <c r="A559" s="4"/>
      <c r="B559" s="106"/>
      <c r="C559" s="106"/>
      <c r="D559" s="106"/>
      <c r="E559" s="106"/>
      <c r="F559" s="107"/>
      <c r="G559" s="32" t="s">
        <v>2</v>
      </c>
      <c r="H559" s="28"/>
      <c r="I559" s="29">
        <v>200</v>
      </c>
      <c r="J559" s="30">
        <v>40500</v>
      </c>
      <c r="K559" s="30">
        <v>40500</v>
      </c>
    </row>
    <row r="560" spans="1:11" ht="15" hidden="1">
      <c r="A560" s="4"/>
      <c r="B560" s="106"/>
      <c r="C560" s="106"/>
      <c r="D560" s="106"/>
      <c r="E560" s="106"/>
      <c r="F560" s="107"/>
      <c r="G560" s="32" t="s">
        <v>1</v>
      </c>
      <c r="H560" s="28"/>
      <c r="I560" s="29">
        <v>800</v>
      </c>
      <c r="J560" s="30"/>
      <c r="K560" s="30"/>
    </row>
    <row r="561" spans="1:11" ht="30.75">
      <c r="A561" s="4"/>
      <c r="B561" s="106"/>
      <c r="C561" s="106"/>
      <c r="D561" s="106"/>
      <c r="E561" s="106"/>
      <c r="F561" s="107"/>
      <c r="G561" s="32" t="s">
        <v>112</v>
      </c>
      <c r="H561" s="28" t="s">
        <v>445</v>
      </c>
      <c r="I561" s="29"/>
      <c r="J561" s="30">
        <f>J562+J563+J564</f>
        <v>1460000</v>
      </c>
      <c r="K561" s="30">
        <f>K562+K563+K564</f>
        <v>1460000</v>
      </c>
    </row>
    <row r="562" spans="1:11" ht="77.25">
      <c r="A562" s="4"/>
      <c r="B562" s="106"/>
      <c r="C562" s="106"/>
      <c r="D562" s="106"/>
      <c r="E562" s="106"/>
      <c r="F562" s="107"/>
      <c r="G562" s="32" t="s">
        <v>3</v>
      </c>
      <c r="H562" s="28"/>
      <c r="I562" s="29">
        <v>100</v>
      </c>
      <c r="J562" s="30">
        <v>1390100</v>
      </c>
      <c r="K562" s="30">
        <v>1390100</v>
      </c>
    </row>
    <row r="563" spans="1:11" ht="30.75">
      <c r="A563" s="4"/>
      <c r="B563" s="106"/>
      <c r="C563" s="106"/>
      <c r="D563" s="106"/>
      <c r="E563" s="106"/>
      <c r="F563" s="107"/>
      <c r="G563" s="32" t="s">
        <v>2</v>
      </c>
      <c r="H563" s="28"/>
      <c r="I563" s="29">
        <v>200</v>
      </c>
      <c r="J563" s="30">
        <v>65900</v>
      </c>
      <c r="K563" s="30">
        <v>65900</v>
      </c>
    </row>
    <row r="564" spans="1:11" ht="15">
      <c r="A564" s="4"/>
      <c r="B564" s="106"/>
      <c r="C564" s="106"/>
      <c r="D564" s="106"/>
      <c r="E564" s="106"/>
      <c r="F564" s="107"/>
      <c r="G564" s="32" t="s">
        <v>1</v>
      </c>
      <c r="H564" s="28"/>
      <c r="I564" s="29">
        <v>800</v>
      </c>
      <c r="J564" s="30">
        <v>4000</v>
      </c>
      <c r="K564" s="30">
        <v>4000</v>
      </c>
    </row>
    <row r="565" spans="1:11" ht="33" customHeight="1">
      <c r="A565" s="4"/>
      <c r="B565" s="106"/>
      <c r="C565" s="106"/>
      <c r="D565" s="106"/>
      <c r="E565" s="106"/>
      <c r="F565" s="107"/>
      <c r="G565" s="32" t="s">
        <v>139</v>
      </c>
      <c r="H565" s="28" t="s">
        <v>446</v>
      </c>
      <c r="I565" s="29"/>
      <c r="J565" s="30">
        <f>J566</f>
        <v>200000</v>
      </c>
      <c r="K565" s="30">
        <f>K566</f>
        <v>200000</v>
      </c>
    </row>
    <row r="566" spans="1:11" ht="15">
      <c r="A566" s="4"/>
      <c r="B566" s="106"/>
      <c r="C566" s="106"/>
      <c r="D566" s="106"/>
      <c r="E566" s="106"/>
      <c r="F566" s="107"/>
      <c r="G566" s="32" t="s">
        <v>1</v>
      </c>
      <c r="H566" s="28" t="s">
        <v>0</v>
      </c>
      <c r="I566" s="29">
        <v>800</v>
      </c>
      <c r="J566" s="30">
        <v>200000</v>
      </c>
      <c r="K566" s="30">
        <v>200000</v>
      </c>
    </row>
    <row r="567" spans="1:11" ht="30.75">
      <c r="A567" s="4"/>
      <c r="B567" s="106"/>
      <c r="C567" s="106"/>
      <c r="D567" s="106"/>
      <c r="E567" s="106"/>
      <c r="F567" s="107"/>
      <c r="G567" s="32" t="s">
        <v>106</v>
      </c>
      <c r="H567" s="28" t="s">
        <v>447</v>
      </c>
      <c r="I567" s="29" t="s">
        <v>0</v>
      </c>
      <c r="J567" s="30">
        <f>J568+J569</f>
        <v>478753</v>
      </c>
      <c r="K567" s="30">
        <f>K568+K569</f>
        <v>478753</v>
      </c>
    </row>
    <row r="568" spans="1:11" ht="77.25">
      <c r="A568" s="4"/>
      <c r="B568" s="106"/>
      <c r="C568" s="106"/>
      <c r="D568" s="106"/>
      <c r="E568" s="106"/>
      <c r="F568" s="107"/>
      <c r="G568" s="32" t="s">
        <v>3</v>
      </c>
      <c r="H568" s="28" t="s">
        <v>0</v>
      </c>
      <c r="I568" s="29">
        <v>100</v>
      </c>
      <c r="J568" s="30">
        <v>416245</v>
      </c>
      <c r="K568" s="30">
        <v>416245</v>
      </c>
    </row>
    <row r="569" spans="1:11" ht="30.75">
      <c r="A569" s="4"/>
      <c r="B569" s="106"/>
      <c r="C569" s="106"/>
      <c r="D569" s="106"/>
      <c r="E569" s="106"/>
      <c r="F569" s="107"/>
      <c r="G569" s="32" t="s">
        <v>2</v>
      </c>
      <c r="H569" s="28"/>
      <c r="I569" s="29">
        <v>200</v>
      </c>
      <c r="J569" s="30">
        <v>62508</v>
      </c>
      <c r="K569" s="30">
        <v>62508</v>
      </c>
    </row>
    <row r="570" spans="1:240" s="53" customFormat="1" ht="36" customHeight="1">
      <c r="A570" s="52"/>
      <c r="B570" s="106"/>
      <c r="C570" s="106"/>
      <c r="D570" s="106"/>
      <c r="E570" s="106"/>
      <c r="F570" s="107"/>
      <c r="G570" s="32" t="s">
        <v>104</v>
      </c>
      <c r="H570" s="28" t="s">
        <v>448</v>
      </c>
      <c r="I570" s="29" t="s">
        <v>0</v>
      </c>
      <c r="J570" s="30">
        <f>J571+J572</f>
        <v>344557</v>
      </c>
      <c r="K570" s="30">
        <f>K571+K572</f>
        <v>386042</v>
      </c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  <c r="BW570" s="6"/>
      <c r="BX570" s="6"/>
      <c r="BY570" s="6"/>
      <c r="BZ570" s="6"/>
      <c r="CA570" s="6"/>
      <c r="CB570" s="6"/>
      <c r="CC570" s="6"/>
      <c r="CD570" s="6"/>
      <c r="CE570" s="6"/>
      <c r="CF570" s="6"/>
      <c r="CG570" s="6"/>
      <c r="CH570" s="6"/>
      <c r="CI570" s="6"/>
      <c r="CJ570" s="6"/>
      <c r="CK570" s="6"/>
      <c r="CL570" s="6"/>
      <c r="CM570" s="6"/>
      <c r="CN570" s="6"/>
      <c r="CO570" s="6"/>
      <c r="CP570" s="6"/>
      <c r="CQ570" s="6"/>
      <c r="CR570" s="6"/>
      <c r="CS570" s="6"/>
      <c r="CT570" s="6"/>
      <c r="CU570" s="6"/>
      <c r="CV570" s="6"/>
      <c r="CW570" s="6"/>
      <c r="CX570" s="6"/>
      <c r="CY570" s="6"/>
      <c r="CZ570" s="6"/>
      <c r="DA570" s="6"/>
      <c r="DB570" s="6"/>
      <c r="DC570" s="6"/>
      <c r="DD570" s="6"/>
      <c r="DE570" s="6"/>
      <c r="DF570" s="6"/>
      <c r="DG570" s="6"/>
      <c r="DH570" s="6"/>
      <c r="DI570" s="6"/>
      <c r="DJ570" s="6"/>
      <c r="DK570" s="6"/>
      <c r="DL570" s="6"/>
      <c r="DM570" s="6"/>
      <c r="DN570" s="6"/>
      <c r="DO570" s="6"/>
      <c r="DP570" s="6"/>
      <c r="DQ570" s="6"/>
      <c r="DR570" s="6"/>
      <c r="DS570" s="6"/>
      <c r="DT570" s="6"/>
      <c r="DU570" s="6"/>
      <c r="DV570" s="6"/>
      <c r="DW570" s="6"/>
      <c r="DX570" s="6"/>
      <c r="DY570" s="6"/>
      <c r="DZ570" s="6"/>
      <c r="EA570" s="6"/>
      <c r="EB570" s="6"/>
      <c r="EC570" s="6"/>
      <c r="ED570" s="6"/>
      <c r="EE570" s="6"/>
      <c r="EF570" s="6"/>
      <c r="EG570" s="6"/>
      <c r="EH570" s="6"/>
      <c r="EI570" s="6"/>
      <c r="EJ570" s="6"/>
      <c r="EK570" s="6"/>
      <c r="EL570" s="6"/>
      <c r="EM570" s="6"/>
      <c r="EN570" s="6"/>
      <c r="EO570" s="6"/>
      <c r="EP570" s="6"/>
      <c r="EQ570" s="6"/>
      <c r="ER570" s="6"/>
      <c r="ES570" s="6"/>
      <c r="ET570" s="6"/>
      <c r="EU570" s="6"/>
      <c r="EV570" s="6"/>
      <c r="EW570" s="6"/>
      <c r="EX570" s="6"/>
      <c r="EY570" s="6"/>
      <c r="EZ570" s="6"/>
      <c r="FA570" s="6"/>
      <c r="FB570" s="6"/>
      <c r="FC570" s="6"/>
      <c r="FD570" s="6"/>
      <c r="FE570" s="6"/>
      <c r="FF570" s="6"/>
      <c r="FG570" s="6"/>
      <c r="FH570" s="6"/>
      <c r="FI570" s="6"/>
      <c r="FJ570" s="6"/>
      <c r="FK570" s="6"/>
      <c r="FL570" s="6"/>
      <c r="FM570" s="6"/>
      <c r="FN570" s="6"/>
      <c r="FO570" s="6"/>
      <c r="FP570" s="6"/>
      <c r="FQ570" s="6"/>
      <c r="FR570" s="6"/>
      <c r="FS570" s="6"/>
      <c r="FT570" s="6"/>
      <c r="FU570" s="6"/>
      <c r="FV570" s="6"/>
      <c r="FW570" s="6"/>
      <c r="FX570" s="6"/>
      <c r="FY570" s="6"/>
      <c r="FZ570" s="6"/>
      <c r="GA570" s="6"/>
      <c r="GB570" s="6"/>
      <c r="GC570" s="6"/>
      <c r="GD570" s="6"/>
      <c r="GE570" s="6"/>
      <c r="GF570" s="6"/>
      <c r="GG570" s="6"/>
      <c r="GH570" s="6"/>
      <c r="GI570" s="6"/>
      <c r="GJ570" s="6"/>
      <c r="GK570" s="6"/>
      <c r="GL570" s="6"/>
      <c r="GM570" s="6"/>
      <c r="GN570" s="6"/>
      <c r="GO570" s="6"/>
      <c r="GP570" s="6"/>
      <c r="GQ570" s="6"/>
      <c r="GR570" s="6"/>
      <c r="GS570" s="6"/>
      <c r="GT570" s="6"/>
      <c r="GU570" s="6"/>
      <c r="GV570" s="6"/>
      <c r="GW570" s="6"/>
      <c r="GX570" s="6"/>
      <c r="GY570" s="6"/>
      <c r="GZ570" s="6"/>
      <c r="HA570" s="6"/>
      <c r="HB570" s="6"/>
      <c r="HC570" s="6"/>
      <c r="HD570" s="6"/>
      <c r="HE570" s="6"/>
      <c r="HF570" s="6"/>
      <c r="HG570" s="6"/>
      <c r="HH570" s="6"/>
      <c r="HI570" s="6"/>
      <c r="HJ570" s="6"/>
      <c r="HK570" s="6"/>
      <c r="HL570" s="6"/>
      <c r="HM570" s="6"/>
      <c r="HN570" s="6"/>
      <c r="HO570" s="6"/>
      <c r="HP570" s="6"/>
      <c r="HQ570" s="6"/>
      <c r="HR570" s="6"/>
      <c r="HS570" s="6"/>
      <c r="HT570" s="6"/>
      <c r="HU570" s="6"/>
      <c r="HV570" s="6"/>
      <c r="HW570" s="6"/>
      <c r="HX570" s="6"/>
      <c r="HY570" s="6"/>
      <c r="HZ570" s="6"/>
      <c r="IA570" s="6"/>
      <c r="IB570" s="6"/>
      <c r="IC570" s="6"/>
      <c r="ID570" s="6"/>
      <c r="IE570" s="6"/>
      <c r="IF570" s="6"/>
    </row>
    <row r="571" spans="1:240" s="53" customFormat="1" ht="77.25">
      <c r="A571" s="52"/>
      <c r="B571" s="106"/>
      <c r="C571" s="106"/>
      <c r="D571" s="106"/>
      <c r="E571" s="106"/>
      <c r="F571" s="107"/>
      <c r="G571" s="32" t="s">
        <v>3</v>
      </c>
      <c r="H571" s="28"/>
      <c r="I571" s="29">
        <v>100</v>
      </c>
      <c r="J571" s="30">
        <v>336557</v>
      </c>
      <c r="K571" s="30">
        <v>371570</v>
      </c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  <c r="BW571" s="6"/>
      <c r="BX571" s="6"/>
      <c r="BY571" s="6"/>
      <c r="BZ571" s="6"/>
      <c r="CA571" s="6"/>
      <c r="CB571" s="6"/>
      <c r="CC571" s="6"/>
      <c r="CD571" s="6"/>
      <c r="CE571" s="6"/>
      <c r="CF571" s="6"/>
      <c r="CG571" s="6"/>
      <c r="CH571" s="6"/>
      <c r="CI571" s="6"/>
      <c r="CJ571" s="6"/>
      <c r="CK571" s="6"/>
      <c r="CL571" s="6"/>
      <c r="CM571" s="6"/>
      <c r="CN571" s="6"/>
      <c r="CO571" s="6"/>
      <c r="CP571" s="6"/>
      <c r="CQ571" s="6"/>
      <c r="CR571" s="6"/>
      <c r="CS571" s="6"/>
      <c r="CT571" s="6"/>
      <c r="CU571" s="6"/>
      <c r="CV571" s="6"/>
      <c r="CW571" s="6"/>
      <c r="CX571" s="6"/>
      <c r="CY571" s="6"/>
      <c r="CZ571" s="6"/>
      <c r="DA571" s="6"/>
      <c r="DB571" s="6"/>
      <c r="DC571" s="6"/>
      <c r="DD571" s="6"/>
      <c r="DE571" s="6"/>
      <c r="DF571" s="6"/>
      <c r="DG571" s="6"/>
      <c r="DH571" s="6"/>
      <c r="DI571" s="6"/>
      <c r="DJ571" s="6"/>
      <c r="DK571" s="6"/>
      <c r="DL571" s="6"/>
      <c r="DM571" s="6"/>
      <c r="DN571" s="6"/>
      <c r="DO571" s="6"/>
      <c r="DP571" s="6"/>
      <c r="DQ571" s="6"/>
      <c r="DR571" s="6"/>
      <c r="DS571" s="6"/>
      <c r="DT571" s="6"/>
      <c r="DU571" s="6"/>
      <c r="DV571" s="6"/>
      <c r="DW571" s="6"/>
      <c r="DX571" s="6"/>
      <c r="DY571" s="6"/>
      <c r="DZ571" s="6"/>
      <c r="EA571" s="6"/>
      <c r="EB571" s="6"/>
      <c r="EC571" s="6"/>
      <c r="ED571" s="6"/>
      <c r="EE571" s="6"/>
      <c r="EF571" s="6"/>
      <c r="EG571" s="6"/>
      <c r="EH571" s="6"/>
      <c r="EI571" s="6"/>
      <c r="EJ571" s="6"/>
      <c r="EK571" s="6"/>
      <c r="EL571" s="6"/>
      <c r="EM571" s="6"/>
      <c r="EN571" s="6"/>
      <c r="EO571" s="6"/>
      <c r="EP571" s="6"/>
      <c r="EQ571" s="6"/>
      <c r="ER571" s="6"/>
      <c r="ES571" s="6"/>
      <c r="ET571" s="6"/>
      <c r="EU571" s="6"/>
      <c r="EV571" s="6"/>
      <c r="EW571" s="6"/>
      <c r="EX571" s="6"/>
      <c r="EY571" s="6"/>
      <c r="EZ571" s="6"/>
      <c r="FA571" s="6"/>
      <c r="FB571" s="6"/>
      <c r="FC571" s="6"/>
      <c r="FD571" s="6"/>
      <c r="FE571" s="6"/>
      <c r="FF571" s="6"/>
      <c r="FG571" s="6"/>
      <c r="FH571" s="6"/>
      <c r="FI571" s="6"/>
      <c r="FJ571" s="6"/>
      <c r="FK571" s="6"/>
      <c r="FL571" s="6"/>
      <c r="FM571" s="6"/>
      <c r="FN571" s="6"/>
      <c r="FO571" s="6"/>
      <c r="FP571" s="6"/>
      <c r="FQ571" s="6"/>
      <c r="FR571" s="6"/>
      <c r="FS571" s="6"/>
      <c r="FT571" s="6"/>
      <c r="FU571" s="6"/>
      <c r="FV571" s="6"/>
      <c r="FW571" s="6"/>
      <c r="FX571" s="6"/>
      <c r="FY571" s="6"/>
      <c r="FZ571" s="6"/>
      <c r="GA571" s="6"/>
      <c r="GB571" s="6"/>
      <c r="GC571" s="6"/>
      <c r="GD571" s="6"/>
      <c r="GE571" s="6"/>
      <c r="GF571" s="6"/>
      <c r="GG571" s="6"/>
      <c r="GH571" s="6"/>
      <c r="GI571" s="6"/>
      <c r="GJ571" s="6"/>
      <c r="GK571" s="6"/>
      <c r="GL571" s="6"/>
      <c r="GM571" s="6"/>
      <c r="GN571" s="6"/>
      <c r="GO571" s="6"/>
      <c r="GP571" s="6"/>
      <c r="GQ571" s="6"/>
      <c r="GR571" s="6"/>
      <c r="GS571" s="6"/>
      <c r="GT571" s="6"/>
      <c r="GU571" s="6"/>
      <c r="GV571" s="6"/>
      <c r="GW571" s="6"/>
      <c r="GX571" s="6"/>
      <c r="GY571" s="6"/>
      <c r="GZ571" s="6"/>
      <c r="HA571" s="6"/>
      <c r="HB571" s="6"/>
      <c r="HC571" s="6"/>
      <c r="HD571" s="6"/>
      <c r="HE571" s="6"/>
      <c r="HF571" s="6"/>
      <c r="HG571" s="6"/>
      <c r="HH571" s="6"/>
      <c r="HI571" s="6"/>
      <c r="HJ571" s="6"/>
      <c r="HK571" s="6"/>
      <c r="HL571" s="6"/>
      <c r="HM571" s="6"/>
      <c r="HN571" s="6"/>
      <c r="HO571" s="6"/>
      <c r="HP571" s="6"/>
      <c r="HQ571" s="6"/>
      <c r="HR571" s="6"/>
      <c r="HS571" s="6"/>
      <c r="HT571" s="6"/>
      <c r="HU571" s="6"/>
      <c r="HV571" s="6"/>
      <c r="HW571" s="6"/>
      <c r="HX571" s="6"/>
      <c r="HY571" s="6"/>
      <c r="HZ571" s="6"/>
      <c r="IA571" s="6"/>
      <c r="IB571" s="6"/>
      <c r="IC571" s="6"/>
      <c r="ID571" s="6"/>
      <c r="IE571" s="6"/>
      <c r="IF571" s="6"/>
    </row>
    <row r="572" spans="1:240" s="53" customFormat="1" ht="30.75">
      <c r="A572" s="52"/>
      <c r="B572" s="106"/>
      <c r="C572" s="106"/>
      <c r="D572" s="106"/>
      <c r="E572" s="106"/>
      <c r="F572" s="107"/>
      <c r="G572" s="32" t="s">
        <v>2</v>
      </c>
      <c r="H572" s="28"/>
      <c r="I572" s="29">
        <v>200</v>
      </c>
      <c r="J572" s="30">
        <v>8000</v>
      </c>
      <c r="K572" s="30">
        <v>14472</v>
      </c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  <c r="HX572" s="6"/>
      <c r="HY572" s="6"/>
      <c r="HZ572" s="6"/>
      <c r="IA572" s="6"/>
      <c r="IB572" s="6"/>
      <c r="IC572" s="6"/>
      <c r="ID572" s="6"/>
      <c r="IE572" s="6"/>
      <c r="IF572" s="6"/>
    </row>
    <row r="573" spans="1:240" s="53" customFormat="1" ht="48.75" customHeight="1">
      <c r="A573" s="52"/>
      <c r="B573" s="106"/>
      <c r="C573" s="106"/>
      <c r="D573" s="106"/>
      <c r="E573" s="106"/>
      <c r="F573" s="107"/>
      <c r="G573" s="32" t="s">
        <v>105</v>
      </c>
      <c r="H573" s="28" t="s">
        <v>449</v>
      </c>
      <c r="I573" s="29" t="s">
        <v>0</v>
      </c>
      <c r="J573" s="30">
        <f>J574+J575</f>
        <v>18579</v>
      </c>
      <c r="K573" s="30">
        <f>K574+K575</f>
        <v>18579</v>
      </c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  <c r="BW573" s="6"/>
      <c r="BX573" s="6"/>
      <c r="BY573" s="6"/>
      <c r="BZ573" s="6"/>
      <c r="CA573" s="6"/>
      <c r="CB573" s="6"/>
      <c r="CC573" s="6"/>
      <c r="CD573" s="6"/>
      <c r="CE573" s="6"/>
      <c r="CF573" s="6"/>
      <c r="CG573" s="6"/>
      <c r="CH573" s="6"/>
      <c r="CI573" s="6"/>
      <c r="CJ573" s="6"/>
      <c r="CK573" s="6"/>
      <c r="CL573" s="6"/>
      <c r="CM573" s="6"/>
      <c r="CN573" s="6"/>
      <c r="CO573" s="6"/>
      <c r="CP573" s="6"/>
      <c r="CQ573" s="6"/>
      <c r="CR573" s="6"/>
      <c r="CS573" s="6"/>
      <c r="CT573" s="6"/>
      <c r="CU573" s="6"/>
      <c r="CV573" s="6"/>
      <c r="CW573" s="6"/>
      <c r="CX573" s="6"/>
      <c r="CY573" s="6"/>
      <c r="CZ573" s="6"/>
      <c r="DA573" s="6"/>
      <c r="DB573" s="6"/>
      <c r="DC573" s="6"/>
      <c r="DD573" s="6"/>
      <c r="DE573" s="6"/>
      <c r="DF573" s="6"/>
      <c r="DG573" s="6"/>
      <c r="DH573" s="6"/>
      <c r="DI573" s="6"/>
      <c r="DJ573" s="6"/>
      <c r="DK573" s="6"/>
      <c r="DL573" s="6"/>
      <c r="DM573" s="6"/>
      <c r="DN573" s="6"/>
      <c r="DO573" s="6"/>
      <c r="DP573" s="6"/>
      <c r="DQ573" s="6"/>
      <c r="DR573" s="6"/>
      <c r="DS573" s="6"/>
      <c r="DT573" s="6"/>
      <c r="DU573" s="6"/>
      <c r="DV573" s="6"/>
      <c r="DW573" s="6"/>
      <c r="DX573" s="6"/>
      <c r="DY573" s="6"/>
      <c r="DZ573" s="6"/>
      <c r="EA573" s="6"/>
      <c r="EB573" s="6"/>
      <c r="EC573" s="6"/>
      <c r="ED573" s="6"/>
      <c r="EE573" s="6"/>
      <c r="EF573" s="6"/>
      <c r="EG573" s="6"/>
      <c r="EH573" s="6"/>
      <c r="EI573" s="6"/>
      <c r="EJ573" s="6"/>
      <c r="EK573" s="6"/>
      <c r="EL573" s="6"/>
      <c r="EM573" s="6"/>
      <c r="EN573" s="6"/>
      <c r="EO573" s="6"/>
      <c r="EP573" s="6"/>
      <c r="EQ573" s="6"/>
      <c r="ER573" s="6"/>
      <c r="ES573" s="6"/>
      <c r="ET573" s="6"/>
      <c r="EU573" s="6"/>
      <c r="EV573" s="6"/>
      <c r="EW573" s="6"/>
      <c r="EX573" s="6"/>
      <c r="EY573" s="6"/>
      <c r="EZ573" s="6"/>
      <c r="FA573" s="6"/>
      <c r="FB573" s="6"/>
      <c r="FC573" s="6"/>
      <c r="FD573" s="6"/>
      <c r="FE573" s="6"/>
      <c r="FF573" s="6"/>
      <c r="FG573" s="6"/>
      <c r="FH573" s="6"/>
      <c r="FI573" s="6"/>
      <c r="FJ573" s="6"/>
      <c r="FK573" s="6"/>
      <c r="FL573" s="6"/>
      <c r="FM573" s="6"/>
      <c r="FN573" s="6"/>
      <c r="FO573" s="6"/>
      <c r="FP573" s="6"/>
      <c r="FQ573" s="6"/>
      <c r="FR573" s="6"/>
      <c r="FS573" s="6"/>
      <c r="FT573" s="6"/>
      <c r="FU573" s="6"/>
      <c r="FV573" s="6"/>
      <c r="FW573" s="6"/>
      <c r="FX573" s="6"/>
      <c r="FY573" s="6"/>
      <c r="FZ573" s="6"/>
      <c r="GA573" s="6"/>
      <c r="GB573" s="6"/>
      <c r="GC573" s="6"/>
      <c r="GD573" s="6"/>
      <c r="GE573" s="6"/>
      <c r="GF573" s="6"/>
      <c r="GG573" s="6"/>
      <c r="GH573" s="6"/>
      <c r="GI573" s="6"/>
      <c r="GJ573" s="6"/>
      <c r="GK573" s="6"/>
      <c r="GL573" s="6"/>
      <c r="GM573" s="6"/>
      <c r="GN573" s="6"/>
      <c r="GO573" s="6"/>
      <c r="GP573" s="6"/>
      <c r="GQ573" s="6"/>
      <c r="GR573" s="6"/>
      <c r="GS573" s="6"/>
      <c r="GT573" s="6"/>
      <c r="GU573" s="6"/>
      <c r="GV573" s="6"/>
      <c r="GW573" s="6"/>
      <c r="GX573" s="6"/>
      <c r="GY573" s="6"/>
      <c r="GZ573" s="6"/>
      <c r="HA573" s="6"/>
      <c r="HB573" s="6"/>
      <c r="HC573" s="6"/>
      <c r="HD573" s="6"/>
      <c r="HE573" s="6"/>
      <c r="HF573" s="6"/>
      <c r="HG573" s="6"/>
      <c r="HH573" s="6"/>
      <c r="HI573" s="6"/>
      <c r="HJ573" s="6"/>
      <c r="HK573" s="6"/>
      <c r="HL573" s="6"/>
      <c r="HM573" s="6"/>
      <c r="HN573" s="6"/>
      <c r="HO573" s="6"/>
      <c r="HP573" s="6"/>
      <c r="HQ573" s="6"/>
      <c r="HR573" s="6"/>
      <c r="HS573" s="6"/>
      <c r="HT573" s="6"/>
      <c r="HU573" s="6"/>
      <c r="HV573" s="6"/>
      <c r="HW573" s="6"/>
      <c r="HX573" s="6"/>
      <c r="HY573" s="6"/>
      <c r="HZ573" s="6"/>
      <c r="IA573" s="6"/>
      <c r="IB573" s="6"/>
      <c r="IC573" s="6"/>
      <c r="ID573" s="6"/>
      <c r="IE573" s="6"/>
      <c r="IF573" s="6"/>
    </row>
    <row r="574" spans="1:240" s="53" customFormat="1" ht="88.5" customHeight="1">
      <c r="A574" s="52"/>
      <c r="B574" s="137"/>
      <c r="C574" s="137"/>
      <c r="D574" s="137"/>
      <c r="E574" s="137"/>
      <c r="F574" s="138"/>
      <c r="G574" s="32" t="s">
        <v>3</v>
      </c>
      <c r="H574" s="28"/>
      <c r="I574" s="29">
        <v>100</v>
      </c>
      <c r="J574" s="30">
        <v>16249</v>
      </c>
      <c r="K574" s="30">
        <v>16249</v>
      </c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  <c r="HX574" s="6"/>
      <c r="HY574" s="6"/>
      <c r="HZ574" s="6"/>
      <c r="IA574" s="6"/>
      <c r="IB574" s="6"/>
      <c r="IC574" s="6"/>
      <c r="ID574" s="6"/>
      <c r="IE574" s="6"/>
      <c r="IF574" s="6"/>
    </row>
    <row r="575" spans="1:240" s="53" customFormat="1" ht="30.75">
      <c r="A575" s="52"/>
      <c r="B575" s="106"/>
      <c r="C575" s="106"/>
      <c r="D575" s="106"/>
      <c r="E575" s="106"/>
      <c r="F575" s="107"/>
      <c r="G575" s="32" t="s">
        <v>2</v>
      </c>
      <c r="H575" s="28" t="s">
        <v>0</v>
      </c>
      <c r="I575" s="29">
        <v>200</v>
      </c>
      <c r="J575" s="30">
        <v>2330</v>
      </c>
      <c r="K575" s="30">
        <v>2330</v>
      </c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  <c r="HX575" s="6"/>
      <c r="HY575" s="6"/>
      <c r="HZ575" s="6"/>
      <c r="IA575" s="6"/>
      <c r="IB575" s="6"/>
      <c r="IC575" s="6"/>
      <c r="ID575" s="6"/>
      <c r="IE575" s="6"/>
      <c r="IF575" s="6"/>
    </row>
    <row r="576" spans="1:240" s="51" customFormat="1" ht="38.25" customHeight="1">
      <c r="A576" s="50"/>
      <c r="B576" s="106"/>
      <c r="C576" s="106"/>
      <c r="D576" s="106"/>
      <c r="E576" s="106"/>
      <c r="F576" s="107"/>
      <c r="G576" s="32" t="s">
        <v>107</v>
      </c>
      <c r="H576" s="28" t="s">
        <v>450</v>
      </c>
      <c r="I576" s="29" t="s">
        <v>0</v>
      </c>
      <c r="J576" s="30">
        <f>J577+J578+J579</f>
        <v>7194292</v>
      </c>
      <c r="K576" s="30">
        <f>K577+K578+K579</f>
        <v>7194292</v>
      </c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  <c r="HX576" s="6"/>
      <c r="HY576" s="6"/>
      <c r="HZ576" s="6"/>
      <c r="IA576" s="6"/>
      <c r="IB576" s="6"/>
      <c r="IC576" s="6"/>
      <c r="ID576" s="6"/>
      <c r="IE576" s="6"/>
      <c r="IF576" s="6"/>
    </row>
    <row r="577" spans="1:240" s="51" customFormat="1" ht="77.25">
      <c r="A577" s="50"/>
      <c r="B577" s="106"/>
      <c r="C577" s="106"/>
      <c r="D577" s="106"/>
      <c r="E577" s="106"/>
      <c r="F577" s="107"/>
      <c r="G577" s="32" t="s">
        <v>3</v>
      </c>
      <c r="H577" s="28" t="s">
        <v>108</v>
      </c>
      <c r="I577" s="29">
        <v>100</v>
      </c>
      <c r="J577" s="30">
        <v>5696705</v>
      </c>
      <c r="K577" s="30">
        <v>5696705</v>
      </c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  <c r="BW577" s="6"/>
      <c r="BX577" s="6"/>
      <c r="BY577" s="6"/>
      <c r="BZ577" s="6"/>
      <c r="CA577" s="6"/>
      <c r="CB577" s="6"/>
      <c r="CC577" s="6"/>
      <c r="CD577" s="6"/>
      <c r="CE577" s="6"/>
      <c r="CF577" s="6"/>
      <c r="CG577" s="6"/>
      <c r="CH577" s="6"/>
      <c r="CI577" s="6"/>
      <c r="CJ577" s="6"/>
      <c r="CK577" s="6"/>
      <c r="CL577" s="6"/>
      <c r="CM577" s="6"/>
      <c r="CN577" s="6"/>
      <c r="CO577" s="6"/>
      <c r="CP577" s="6"/>
      <c r="CQ577" s="6"/>
      <c r="CR577" s="6"/>
      <c r="CS577" s="6"/>
      <c r="CT577" s="6"/>
      <c r="CU577" s="6"/>
      <c r="CV577" s="6"/>
      <c r="CW577" s="6"/>
      <c r="CX577" s="6"/>
      <c r="CY577" s="6"/>
      <c r="CZ577" s="6"/>
      <c r="DA577" s="6"/>
      <c r="DB577" s="6"/>
      <c r="DC577" s="6"/>
      <c r="DD577" s="6"/>
      <c r="DE577" s="6"/>
      <c r="DF577" s="6"/>
      <c r="DG577" s="6"/>
      <c r="DH577" s="6"/>
      <c r="DI577" s="6"/>
      <c r="DJ577" s="6"/>
      <c r="DK577" s="6"/>
      <c r="DL577" s="6"/>
      <c r="DM577" s="6"/>
      <c r="DN577" s="6"/>
      <c r="DO577" s="6"/>
      <c r="DP577" s="6"/>
      <c r="DQ577" s="6"/>
      <c r="DR577" s="6"/>
      <c r="DS577" s="6"/>
      <c r="DT577" s="6"/>
      <c r="DU577" s="6"/>
      <c r="DV577" s="6"/>
      <c r="DW577" s="6"/>
      <c r="DX577" s="6"/>
      <c r="DY577" s="6"/>
      <c r="DZ577" s="6"/>
      <c r="EA577" s="6"/>
      <c r="EB577" s="6"/>
      <c r="EC577" s="6"/>
      <c r="ED577" s="6"/>
      <c r="EE577" s="6"/>
      <c r="EF577" s="6"/>
      <c r="EG577" s="6"/>
      <c r="EH577" s="6"/>
      <c r="EI577" s="6"/>
      <c r="EJ577" s="6"/>
      <c r="EK577" s="6"/>
      <c r="EL577" s="6"/>
      <c r="EM577" s="6"/>
      <c r="EN577" s="6"/>
      <c r="EO577" s="6"/>
      <c r="EP577" s="6"/>
      <c r="EQ577" s="6"/>
      <c r="ER577" s="6"/>
      <c r="ES577" s="6"/>
      <c r="ET577" s="6"/>
      <c r="EU577" s="6"/>
      <c r="EV577" s="6"/>
      <c r="EW577" s="6"/>
      <c r="EX577" s="6"/>
      <c r="EY577" s="6"/>
      <c r="EZ577" s="6"/>
      <c r="FA577" s="6"/>
      <c r="FB577" s="6"/>
      <c r="FC577" s="6"/>
      <c r="FD577" s="6"/>
      <c r="FE577" s="6"/>
      <c r="FF577" s="6"/>
      <c r="FG577" s="6"/>
      <c r="FH577" s="6"/>
      <c r="FI577" s="6"/>
      <c r="FJ577" s="6"/>
      <c r="FK577" s="6"/>
      <c r="FL577" s="6"/>
      <c r="FM577" s="6"/>
      <c r="FN577" s="6"/>
      <c r="FO577" s="6"/>
      <c r="FP577" s="6"/>
      <c r="FQ577" s="6"/>
      <c r="FR577" s="6"/>
      <c r="FS577" s="6"/>
      <c r="FT577" s="6"/>
      <c r="FU577" s="6"/>
      <c r="FV577" s="6"/>
      <c r="FW577" s="6"/>
      <c r="FX577" s="6"/>
      <c r="FY577" s="6"/>
      <c r="FZ577" s="6"/>
      <c r="GA577" s="6"/>
      <c r="GB577" s="6"/>
      <c r="GC577" s="6"/>
      <c r="GD577" s="6"/>
      <c r="GE577" s="6"/>
      <c r="GF577" s="6"/>
      <c r="GG577" s="6"/>
      <c r="GH577" s="6"/>
      <c r="GI577" s="6"/>
      <c r="GJ577" s="6"/>
      <c r="GK577" s="6"/>
      <c r="GL577" s="6"/>
      <c r="GM577" s="6"/>
      <c r="GN577" s="6"/>
      <c r="GO577" s="6"/>
      <c r="GP577" s="6"/>
      <c r="GQ577" s="6"/>
      <c r="GR577" s="6"/>
      <c r="GS577" s="6"/>
      <c r="GT577" s="6"/>
      <c r="GU577" s="6"/>
      <c r="GV577" s="6"/>
      <c r="GW577" s="6"/>
      <c r="GX577" s="6"/>
      <c r="GY577" s="6"/>
      <c r="GZ577" s="6"/>
      <c r="HA577" s="6"/>
      <c r="HB577" s="6"/>
      <c r="HC577" s="6"/>
      <c r="HD577" s="6"/>
      <c r="HE577" s="6"/>
      <c r="HF577" s="6"/>
      <c r="HG577" s="6"/>
      <c r="HH577" s="6"/>
      <c r="HI577" s="6"/>
      <c r="HJ577" s="6"/>
      <c r="HK577" s="6"/>
      <c r="HL577" s="6"/>
      <c r="HM577" s="6"/>
      <c r="HN577" s="6"/>
      <c r="HO577" s="6"/>
      <c r="HP577" s="6"/>
      <c r="HQ577" s="6"/>
      <c r="HR577" s="6"/>
      <c r="HS577" s="6"/>
      <c r="HT577" s="6"/>
      <c r="HU577" s="6"/>
      <c r="HV577" s="6"/>
      <c r="HW577" s="6"/>
      <c r="HX577" s="6"/>
      <c r="HY577" s="6"/>
      <c r="HZ577" s="6"/>
      <c r="IA577" s="6"/>
      <c r="IB577" s="6"/>
      <c r="IC577" s="6"/>
      <c r="ID577" s="6"/>
      <c r="IE577" s="6"/>
      <c r="IF577" s="6"/>
    </row>
    <row r="578" spans="1:240" s="51" customFormat="1" ht="30.75">
      <c r="A578" s="50"/>
      <c r="B578" s="106"/>
      <c r="C578" s="106"/>
      <c r="D578" s="106"/>
      <c r="E578" s="106"/>
      <c r="F578" s="107"/>
      <c r="G578" s="32" t="s">
        <v>2</v>
      </c>
      <c r="H578" s="28"/>
      <c r="I578" s="29">
        <v>200</v>
      </c>
      <c r="J578" s="30">
        <v>1496087</v>
      </c>
      <c r="K578" s="30">
        <v>1496087</v>
      </c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  <c r="BW578" s="6"/>
      <c r="BX578" s="6"/>
      <c r="BY578" s="6"/>
      <c r="BZ578" s="6"/>
      <c r="CA578" s="6"/>
      <c r="CB578" s="6"/>
      <c r="CC578" s="6"/>
      <c r="CD578" s="6"/>
      <c r="CE578" s="6"/>
      <c r="CF578" s="6"/>
      <c r="CG578" s="6"/>
      <c r="CH578" s="6"/>
      <c r="CI578" s="6"/>
      <c r="CJ578" s="6"/>
      <c r="CK578" s="6"/>
      <c r="CL578" s="6"/>
      <c r="CM578" s="6"/>
      <c r="CN578" s="6"/>
      <c r="CO578" s="6"/>
      <c r="CP578" s="6"/>
      <c r="CQ578" s="6"/>
      <c r="CR578" s="6"/>
      <c r="CS578" s="6"/>
      <c r="CT578" s="6"/>
      <c r="CU578" s="6"/>
      <c r="CV578" s="6"/>
      <c r="CW578" s="6"/>
      <c r="CX578" s="6"/>
      <c r="CY578" s="6"/>
      <c r="CZ578" s="6"/>
      <c r="DA578" s="6"/>
      <c r="DB578" s="6"/>
      <c r="DC578" s="6"/>
      <c r="DD578" s="6"/>
      <c r="DE578" s="6"/>
      <c r="DF578" s="6"/>
      <c r="DG578" s="6"/>
      <c r="DH578" s="6"/>
      <c r="DI578" s="6"/>
      <c r="DJ578" s="6"/>
      <c r="DK578" s="6"/>
      <c r="DL578" s="6"/>
      <c r="DM578" s="6"/>
      <c r="DN578" s="6"/>
      <c r="DO578" s="6"/>
      <c r="DP578" s="6"/>
      <c r="DQ578" s="6"/>
      <c r="DR578" s="6"/>
      <c r="DS578" s="6"/>
      <c r="DT578" s="6"/>
      <c r="DU578" s="6"/>
      <c r="DV578" s="6"/>
      <c r="DW578" s="6"/>
      <c r="DX578" s="6"/>
      <c r="DY578" s="6"/>
      <c r="DZ578" s="6"/>
      <c r="EA578" s="6"/>
      <c r="EB578" s="6"/>
      <c r="EC578" s="6"/>
      <c r="ED578" s="6"/>
      <c r="EE578" s="6"/>
      <c r="EF578" s="6"/>
      <c r="EG578" s="6"/>
      <c r="EH578" s="6"/>
      <c r="EI578" s="6"/>
      <c r="EJ578" s="6"/>
      <c r="EK578" s="6"/>
      <c r="EL578" s="6"/>
      <c r="EM578" s="6"/>
      <c r="EN578" s="6"/>
      <c r="EO578" s="6"/>
      <c r="EP578" s="6"/>
      <c r="EQ578" s="6"/>
      <c r="ER578" s="6"/>
      <c r="ES578" s="6"/>
      <c r="ET578" s="6"/>
      <c r="EU578" s="6"/>
      <c r="EV578" s="6"/>
      <c r="EW578" s="6"/>
      <c r="EX578" s="6"/>
      <c r="EY578" s="6"/>
      <c r="EZ578" s="6"/>
      <c r="FA578" s="6"/>
      <c r="FB578" s="6"/>
      <c r="FC578" s="6"/>
      <c r="FD578" s="6"/>
      <c r="FE578" s="6"/>
      <c r="FF578" s="6"/>
      <c r="FG578" s="6"/>
      <c r="FH578" s="6"/>
      <c r="FI578" s="6"/>
      <c r="FJ578" s="6"/>
      <c r="FK578" s="6"/>
      <c r="FL578" s="6"/>
      <c r="FM578" s="6"/>
      <c r="FN578" s="6"/>
      <c r="FO578" s="6"/>
      <c r="FP578" s="6"/>
      <c r="FQ578" s="6"/>
      <c r="FR578" s="6"/>
      <c r="FS578" s="6"/>
      <c r="FT578" s="6"/>
      <c r="FU578" s="6"/>
      <c r="FV578" s="6"/>
      <c r="FW578" s="6"/>
      <c r="FX578" s="6"/>
      <c r="FY578" s="6"/>
      <c r="FZ578" s="6"/>
      <c r="GA578" s="6"/>
      <c r="GB578" s="6"/>
      <c r="GC578" s="6"/>
      <c r="GD578" s="6"/>
      <c r="GE578" s="6"/>
      <c r="GF578" s="6"/>
      <c r="GG578" s="6"/>
      <c r="GH578" s="6"/>
      <c r="GI578" s="6"/>
      <c r="GJ578" s="6"/>
      <c r="GK578" s="6"/>
      <c r="GL578" s="6"/>
      <c r="GM578" s="6"/>
      <c r="GN578" s="6"/>
      <c r="GO578" s="6"/>
      <c r="GP578" s="6"/>
      <c r="GQ578" s="6"/>
      <c r="GR578" s="6"/>
      <c r="GS578" s="6"/>
      <c r="GT578" s="6"/>
      <c r="GU578" s="6"/>
      <c r="GV578" s="6"/>
      <c r="GW578" s="6"/>
      <c r="GX578" s="6"/>
      <c r="GY578" s="6"/>
      <c r="GZ578" s="6"/>
      <c r="HA578" s="6"/>
      <c r="HB578" s="6"/>
      <c r="HC578" s="6"/>
      <c r="HD578" s="6"/>
      <c r="HE578" s="6"/>
      <c r="HF578" s="6"/>
      <c r="HG578" s="6"/>
      <c r="HH578" s="6"/>
      <c r="HI578" s="6"/>
      <c r="HJ578" s="6"/>
      <c r="HK578" s="6"/>
      <c r="HL578" s="6"/>
      <c r="HM578" s="6"/>
      <c r="HN578" s="6"/>
      <c r="HO578" s="6"/>
      <c r="HP578" s="6"/>
      <c r="HQ578" s="6"/>
      <c r="HR578" s="6"/>
      <c r="HS578" s="6"/>
      <c r="HT578" s="6"/>
      <c r="HU578" s="6"/>
      <c r="HV578" s="6"/>
      <c r="HW578" s="6"/>
      <c r="HX578" s="6"/>
      <c r="HY578" s="6"/>
      <c r="HZ578" s="6"/>
      <c r="IA578" s="6"/>
      <c r="IB578" s="6"/>
      <c r="IC578" s="6"/>
      <c r="ID578" s="6"/>
      <c r="IE578" s="6"/>
      <c r="IF578" s="6"/>
    </row>
    <row r="579" spans="1:240" s="51" customFormat="1" ht="15">
      <c r="A579" s="50"/>
      <c r="B579" s="106"/>
      <c r="C579" s="106"/>
      <c r="D579" s="106"/>
      <c r="E579" s="106"/>
      <c r="F579" s="107"/>
      <c r="G579" s="32" t="s">
        <v>1</v>
      </c>
      <c r="H579" s="28"/>
      <c r="I579" s="29">
        <v>800</v>
      </c>
      <c r="J579" s="30">
        <v>1500</v>
      </c>
      <c r="K579" s="30">
        <v>1500</v>
      </c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  <c r="BW579" s="6"/>
      <c r="BX579" s="6"/>
      <c r="BY579" s="6"/>
      <c r="BZ579" s="6"/>
      <c r="CA579" s="6"/>
      <c r="CB579" s="6"/>
      <c r="CC579" s="6"/>
      <c r="CD579" s="6"/>
      <c r="CE579" s="6"/>
      <c r="CF579" s="6"/>
      <c r="CG579" s="6"/>
      <c r="CH579" s="6"/>
      <c r="CI579" s="6"/>
      <c r="CJ579" s="6"/>
      <c r="CK579" s="6"/>
      <c r="CL579" s="6"/>
      <c r="CM579" s="6"/>
      <c r="CN579" s="6"/>
      <c r="CO579" s="6"/>
      <c r="CP579" s="6"/>
      <c r="CQ579" s="6"/>
      <c r="CR579" s="6"/>
      <c r="CS579" s="6"/>
      <c r="CT579" s="6"/>
      <c r="CU579" s="6"/>
      <c r="CV579" s="6"/>
      <c r="CW579" s="6"/>
      <c r="CX579" s="6"/>
      <c r="CY579" s="6"/>
      <c r="CZ579" s="6"/>
      <c r="DA579" s="6"/>
      <c r="DB579" s="6"/>
      <c r="DC579" s="6"/>
      <c r="DD579" s="6"/>
      <c r="DE579" s="6"/>
      <c r="DF579" s="6"/>
      <c r="DG579" s="6"/>
      <c r="DH579" s="6"/>
      <c r="DI579" s="6"/>
      <c r="DJ579" s="6"/>
      <c r="DK579" s="6"/>
      <c r="DL579" s="6"/>
      <c r="DM579" s="6"/>
      <c r="DN579" s="6"/>
      <c r="DO579" s="6"/>
      <c r="DP579" s="6"/>
      <c r="DQ579" s="6"/>
      <c r="DR579" s="6"/>
      <c r="DS579" s="6"/>
      <c r="DT579" s="6"/>
      <c r="DU579" s="6"/>
      <c r="DV579" s="6"/>
      <c r="DW579" s="6"/>
      <c r="DX579" s="6"/>
      <c r="DY579" s="6"/>
      <c r="DZ579" s="6"/>
      <c r="EA579" s="6"/>
      <c r="EB579" s="6"/>
      <c r="EC579" s="6"/>
      <c r="ED579" s="6"/>
      <c r="EE579" s="6"/>
      <c r="EF579" s="6"/>
      <c r="EG579" s="6"/>
      <c r="EH579" s="6"/>
      <c r="EI579" s="6"/>
      <c r="EJ579" s="6"/>
      <c r="EK579" s="6"/>
      <c r="EL579" s="6"/>
      <c r="EM579" s="6"/>
      <c r="EN579" s="6"/>
      <c r="EO579" s="6"/>
      <c r="EP579" s="6"/>
      <c r="EQ579" s="6"/>
      <c r="ER579" s="6"/>
      <c r="ES579" s="6"/>
      <c r="ET579" s="6"/>
      <c r="EU579" s="6"/>
      <c r="EV579" s="6"/>
      <c r="EW579" s="6"/>
      <c r="EX579" s="6"/>
      <c r="EY579" s="6"/>
      <c r="EZ579" s="6"/>
      <c r="FA579" s="6"/>
      <c r="FB579" s="6"/>
      <c r="FC579" s="6"/>
      <c r="FD579" s="6"/>
      <c r="FE579" s="6"/>
      <c r="FF579" s="6"/>
      <c r="FG579" s="6"/>
      <c r="FH579" s="6"/>
      <c r="FI579" s="6"/>
      <c r="FJ579" s="6"/>
      <c r="FK579" s="6"/>
      <c r="FL579" s="6"/>
      <c r="FM579" s="6"/>
      <c r="FN579" s="6"/>
      <c r="FO579" s="6"/>
      <c r="FP579" s="6"/>
      <c r="FQ579" s="6"/>
      <c r="FR579" s="6"/>
      <c r="FS579" s="6"/>
      <c r="FT579" s="6"/>
      <c r="FU579" s="6"/>
      <c r="FV579" s="6"/>
      <c r="FW579" s="6"/>
      <c r="FX579" s="6"/>
      <c r="FY579" s="6"/>
      <c r="FZ579" s="6"/>
      <c r="GA579" s="6"/>
      <c r="GB579" s="6"/>
      <c r="GC579" s="6"/>
      <c r="GD579" s="6"/>
      <c r="GE579" s="6"/>
      <c r="GF579" s="6"/>
      <c r="GG579" s="6"/>
      <c r="GH579" s="6"/>
      <c r="GI579" s="6"/>
      <c r="GJ579" s="6"/>
      <c r="GK579" s="6"/>
      <c r="GL579" s="6"/>
      <c r="GM579" s="6"/>
      <c r="GN579" s="6"/>
      <c r="GO579" s="6"/>
      <c r="GP579" s="6"/>
      <c r="GQ579" s="6"/>
      <c r="GR579" s="6"/>
      <c r="GS579" s="6"/>
      <c r="GT579" s="6"/>
      <c r="GU579" s="6"/>
      <c r="GV579" s="6"/>
      <c r="GW579" s="6"/>
      <c r="GX579" s="6"/>
      <c r="GY579" s="6"/>
      <c r="GZ579" s="6"/>
      <c r="HA579" s="6"/>
      <c r="HB579" s="6"/>
      <c r="HC579" s="6"/>
      <c r="HD579" s="6"/>
      <c r="HE579" s="6"/>
      <c r="HF579" s="6"/>
      <c r="HG579" s="6"/>
      <c r="HH579" s="6"/>
      <c r="HI579" s="6"/>
      <c r="HJ579" s="6"/>
      <c r="HK579" s="6"/>
      <c r="HL579" s="6"/>
      <c r="HM579" s="6"/>
      <c r="HN579" s="6"/>
      <c r="HO579" s="6"/>
      <c r="HP579" s="6"/>
      <c r="HQ579" s="6"/>
      <c r="HR579" s="6"/>
      <c r="HS579" s="6"/>
      <c r="HT579" s="6"/>
      <c r="HU579" s="6"/>
      <c r="HV579" s="6"/>
      <c r="HW579" s="6"/>
      <c r="HX579" s="6"/>
      <c r="HY579" s="6"/>
      <c r="HZ579" s="6"/>
      <c r="IA579" s="6"/>
      <c r="IB579" s="6"/>
      <c r="IC579" s="6"/>
      <c r="ID579" s="6"/>
      <c r="IE579" s="6"/>
      <c r="IF579" s="6"/>
    </row>
    <row r="580" spans="1:11" ht="83.25" customHeight="1" hidden="1">
      <c r="A580" s="24"/>
      <c r="B580" s="33"/>
      <c r="C580" s="33"/>
      <c r="D580" s="33"/>
      <c r="E580" s="33"/>
      <c r="F580" s="34"/>
      <c r="G580" s="32" t="s">
        <v>238</v>
      </c>
      <c r="H580" s="28" t="s">
        <v>237</v>
      </c>
      <c r="I580" s="29"/>
      <c r="J580" s="77"/>
      <c r="K580" s="30">
        <f>K581</f>
        <v>13196000</v>
      </c>
    </row>
    <row r="581" spans="1:11" ht="15" hidden="1">
      <c r="A581" s="24"/>
      <c r="B581" s="33"/>
      <c r="C581" s="33"/>
      <c r="D581" s="33"/>
      <c r="E581" s="33"/>
      <c r="F581" s="34"/>
      <c r="G581" s="32" t="s">
        <v>6</v>
      </c>
      <c r="H581" s="28"/>
      <c r="I581" s="29">
        <v>500</v>
      </c>
      <c r="J581" s="77"/>
      <c r="K581" s="30">
        <v>13196000</v>
      </c>
    </row>
    <row r="582" spans="1:11" ht="94.5" customHeight="1" hidden="1">
      <c r="A582" s="24"/>
      <c r="B582" s="33"/>
      <c r="C582" s="33"/>
      <c r="D582" s="33"/>
      <c r="E582" s="33"/>
      <c r="F582" s="34"/>
      <c r="G582" s="32" t="s">
        <v>229</v>
      </c>
      <c r="H582" s="28" t="s">
        <v>228</v>
      </c>
      <c r="I582" s="29"/>
      <c r="J582" s="77"/>
      <c r="K582" s="30">
        <f>K583</f>
        <v>36839347</v>
      </c>
    </row>
    <row r="583" spans="1:11" ht="15" hidden="1">
      <c r="A583" s="24"/>
      <c r="B583" s="33"/>
      <c r="C583" s="33"/>
      <c r="D583" s="33"/>
      <c r="E583" s="33"/>
      <c r="F583" s="34"/>
      <c r="G583" s="32" t="s">
        <v>6</v>
      </c>
      <c r="H583" s="28"/>
      <c r="I583" s="29">
        <v>500</v>
      </c>
      <c r="J583" s="77"/>
      <c r="K583" s="30">
        <v>36839347</v>
      </c>
    </row>
    <row r="584" spans="1:11" ht="61.5" hidden="1">
      <c r="A584" s="24"/>
      <c r="B584" s="33"/>
      <c r="C584" s="33"/>
      <c r="D584" s="33"/>
      <c r="E584" s="33"/>
      <c r="F584" s="34"/>
      <c r="G584" s="32" t="s">
        <v>271</v>
      </c>
      <c r="H584" s="28" t="s">
        <v>270</v>
      </c>
      <c r="I584" s="29"/>
      <c r="J584" s="77"/>
      <c r="K584" s="30">
        <v>29125311</v>
      </c>
    </row>
    <row r="585" spans="1:11" ht="15" hidden="1">
      <c r="A585" s="24"/>
      <c r="B585" s="33"/>
      <c r="C585" s="33"/>
      <c r="D585" s="33"/>
      <c r="E585" s="33"/>
      <c r="F585" s="34"/>
      <c r="G585" s="32" t="s">
        <v>6</v>
      </c>
      <c r="H585" s="28"/>
      <c r="I585" s="29">
        <v>500</v>
      </c>
      <c r="J585" s="77"/>
      <c r="K585" s="30">
        <v>29125311</v>
      </c>
    </row>
    <row r="586" spans="1:11" ht="46.5" hidden="1">
      <c r="A586" s="24"/>
      <c r="B586" s="33"/>
      <c r="C586" s="33"/>
      <c r="D586" s="33"/>
      <c r="E586" s="33"/>
      <c r="F586" s="34"/>
      <c r="G586" s="32" t="s">
        <v>274</v>
      </c>
      <c r="H586" s="28" t="s">
        <v>272</v>
      </c>
      <c r="I586" s="29"/>
      <c r="J586" s="77"/>
      <c r="K586" s="30">
        <v>680000</v>
      </c>
    </row>
    <row r="587" spans="1:11" ht="15" hidden="1">
      <c r="A587" s="24"/>
      <c r="B587" s="33"/>
      <c r="C587" s="33"/>
      <c r="D587" s="33"/>
      <c r="E587" s="33"/>
      <c r="F587" s="34"/>
      <c r="G587" s="32" t="s">
        <v>6</v>
      </c>
      <c r="H587" s="28"/>
      <c r="I587" s="29">
        <v>500</v>
      </c>
      <c r="J587" s="77"/>
      <c r="K587" s="30">
        <v>680000</v>
      </c>
    </row>
    <row r="588" spans="1:11" ht="35.25" customHeight="1" hidden="1">
      <c r="A588" s="24"/>
      <c r="B588" s="33"/>
      <c r="C588" s="33"/>
      <c r="D588" s="33"/>
      <c r="E588" s="33"/>
      <c r="F588" s="34"/>
      <c r="G588" s="32" t="s">
        <v>301</v>
      </c>
      <c r="H588" s="35" t="s">
        <v>300</v>
      </c>
      <c r="I588" s="29"/>
      <c r="J588" s="77"/>
      <c r="K588" s="30">
        <f>K589</f>
        <v>5432000</v>
      </c>
    </row>
    <row r="589" spans="1:11" ht="15" hidden="1">
      <c r="A589" s="24"/>
      <c r="B589" s="33"/>
      <c r="C589" s="33"/>
      <c r="D589" s="33"/>
      <c r="E589" s="33"/>
      <c r="F589" s="34"/>
      <c r="G589" s="32" t="s">
        <v>6</v>
      </c>
      <c r="H589" s="28"/>
      <c r="I589" s="29">
        <v>500</v>
      </c>
      <c r="J589" s="77"/>
      <c r="K589" s="30">
        <v>5432000</v>
      </c>
    </row>
    <row r="590" spans="1:11" ht="35.25" customHeight="1" hidden="1">
      <c r="A590" s="24"/>
      <c r="B590" s="33"/>
      <c r="C590" s="33"/>
      <c r="D590" s="33"/>
      <c r="E590" s="33"/>
      <c r="F590" s="34"/>
      <c r="G590" s="32" t="s">
        <v>478</v>
      </c>
      <c r="H590" s="28" t="s">
        <v>479</v>
      </c>
      <c r="I590" s="29"/>
      <c r="J590" s="77">
        <f>J591</f>
        <v>0</v>
      </c>
      <c r="K590" s="30">
        <f>K591</f>
        <v>0</v>
      </c>
    </row>
    <row r="591" spans="1:11" ht="15" hidden="1">
      <c r="A591" s="24"/>
      <c r="B591" s="33"/>
      <c r="C591" s="33"/>
      <c r="D591" s="33"/>
      <c r="E591" s="33"/>
      <c r="F591" s="34"/>
      <c r="G591" s="32" t="s">
        <v>6</v>
      </c>
      <c r="H591" s="28"/>
      <c r="I591" s="29">
        <v>500</v>
      </c>
      <c r="J591" s="77"/>
      <c r="K591" s="30"/>
    </row>
    <row r="592" spans="1:240" s="47" customFormat="1" ht="30.75" hidden="1">
      <c r="A592" s="46"/>
      <c r="B592" s="33"/>
      <c r="C592" s="33"/>
      <c r="D592" s="33"/>
      <c r="E592" s="33"/>
      <c r="F592" s="34"/>
      <c r="G592" s="32" t="s">
        <v>508</v>
      </c>
      <c r="H592" s="28" t="s">
        <v>507</v>
      </c>
      <c r="I592" s="29"/>
      <c r="J592" s="30">
        <f>J593</f>
        <v>0</v>
      </c>
      <c r="K592" s="30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  <c r="BW592" s="6"/>
      <c r="BX592" s="6"/>
      <c r="BY592" s="6"/>
      <c r="BZ592" s="6"/>
      <c r="CA592" s="6"/>
      <c r="CB592" s="6"/>
      <c r="CC592" s="6"/>
      <c r="CD592" s="6"/>
      <c r="CE592" s="6"/>
      <c r="CF592" s="6"/>
      <c r="CG592" s="6"/>
      <c r="CH592" s="6"/>
      <c r="CI592" s="6"/>
      <c r="CJ592" s="6"/>
      <c r="CK592" s="6"/>
      <c r="CL592" s="6"/>
      <c r="CM592" s="6"/>
      <c r="CN592" s="6"/>
      <c r="CO592" s="6"/>
      <c r="CP592" s="6"/>
      <c r="CQ592" s="6"/>
      <c r="CR592" s="6"/>
      <c r="CS592" s="6"/>
      <c r="CT592" s="6"/>
      <c r="CU592" s="6"/>
      <c r="CV592" s="6"/>
      <c r="CW592" s="6"/>
      <c r="CX592" s="6"/>
      <c r="CY592" s="6"/>
      <c r="CZ592" s="6"/>
      <c r="DA592" s="6"/>
      <c r="DB592" s="6"/>
      <c r="DC592" s="6"/>
      <c r="DD592" s="6"/>
      <c r="DE592" s="6"/>
      <c r="DF592" s="6"/>
      <c r="DG592" s="6"/>
      <c r="DH592" s="6"/>
      <c r="DI592" s="6"/>
      <c r="DJ592" s="6"/>
      <c r="DK592" s="6"/>
      <c r="DL592" s="6"/>
      <c r="DM592" s="6"/>
      <c r="DN592" s="6"/>
      <c r="DO592" s="6"/>
      <c r="DP592" s="6"/>
      <c r="DQ592" s="6"/>
      <c r="DR592" s="6"/>
      <c r="DS592" s="6"/>
      <c r="DT592" s="6"/>
      <c r="DU592" s="6"/>
      <c r="DV592" s="6"/>
      <c r="DW592" s="6"/>
      <c r="DX592" s="6"/>
      <c r="DY592" s="6"/>
      <c r="DZ592" s="6"/>
      <c r="EA592" s="6"/>
      <c r="EB592" s="6"/>
      <c r="EC592" s="6"/>
      <c r="ED592" s="6"/>
      <c r="EE592" s="6"/>
      <c r="EF592" s="6"/>
      <c r="EG592" s="6"/>
      <c r="EH592" s="6"/>
      <c r="EI592" s="6"/>
      <c r="EJ592" s="6"/>
      <c r="EK592" s="6"/>
      <c r="EL592" s="6"/>
      <c r="EM592" s="6"/>
      <c r="EN592" s="6"/>
      <c r="EO592" s="6"/>
      <c r="EP592" s="6"/>
      <c r="EQ592" s="6"/>
      <c r="ER592" s="6"/>
      <c r="ES592" s="6"/>
      <c r="ET592" s="6"/>
      <c r="EU592" s="6"/>
      <c r="EV592" s="6"/>
      <c r="EW592" s="6"/>
      <c r="EX592" s="6"/>
      <c r="EY592" s="6"/>
      <c r="EZ592" s="6"/>
      <c r="FA592" s="6"/>
      <c r="FB592" s="6"/>
      <c r="FC592" s="6"/>
      <c r="FD592" s="6"/>
      <c r="FE592" s="6"/>
      <c r="FF592" s="6"/>
      <c r="FG592" s="6"/>
      <c r="FH592" s="6"/>
      <c r="FI592" s="6"/>
      <c r="FJ592" s="6"/>
      <c r="FK592" s="6"/>
      <c r="FL592" s="6"/>
      <c r="FM592" s="6"/>
      <c r="FN592" s="6"/>
      <c r="FO592" s="6"/>
      <c r="FP592" s="6"/>
      <c r="FQ592" s="6"/>
      <c r="FR592" s="6"/>
      <c r="FS592" s="6"/>
      <c r="FT592" s="6"/>
      <c r="FU592" s="6"/>
      <c r="FV592" s="6"/>
      <c r="FW592" s="6"/>
      <c r="FX592" s="6"/>
      <c r="FY592" s="6"/>
      <c r="FZ592" s="6"/>
      <c r="GA592" s="6"/>
      <c r="GB592" s="6"/>
      <c r="GC592" s="6"/>
      <c r="GD592" s="6"/>
      <c r="GE592" s="6"/>
      <c r="GF592" s="6"/>
      <c r="GG592" s="6"/>
      <c r="GH592" s="6"/>
      <c r="GI592" s="6"/>
      <c r="GJ592" s="6"/>
      <c r="GK592" s="6"/>
      <c r="GL592" s="6"/>
      <c r="GM592" s="6"/>
      <c r="GN592" s="6"/>
      <c r="GO592" s="6"/>
      <c r="GP592" s="6"/>
      <c r="GQ592" s="6"/>
      <c r="GR592" s="6"/>
      <c r="GS592" s="6"/>
      <c r="GT592" s="6"/>
      <c r="GU592" s="6"/>
      <c r="GV592" s="6"/>
      <c r="GW592" s="6"/>
      <c r="GX592" s="6"/>
      <c r="GY592" s="6"/>
      <c r="GZ592" s="6"/>
      <c r="HA592" s="6"/>
      <c r="HB592" s="6"/>
      <c r="HC592" s="6"/>
      <c r="HD592" s="6"/>
      <c r="HE592" s="6"/>
      <c r="HF592" s="6"/>
      <c r="HG592" s="6"/>
      <c r="HH592" s="6"/>
      <c r="HI592" s="6"/>
      <c r="HJ592" s="6"/>
      <c r="HK592" s="6"/>
      <c r="HL592" s="6"/>
      <c r="HM592" s="6"/>
      <c r="HN592" s="6"/>
      <c r="HO592" s="6"/>
      <c r="HP592" s="6"/>
      <c r="HQ592" s="6"/>
      <c r="HR592" s="6"/>
      <c r="HS592" s="6"/>
      <c r="HT592" s="6"/>
      <c r="HU592" s="6"/>
      <c r="HV592" s="6"/>
      <c r="HW592" s="6"/>
      <c r="HX592" s="6"/>
      <c r="HY592" s="6"/>
      <c r="HZ592" s="6"/>
      <c r="IA592" s="6"/>
      <c r="IB592" s="6"/>
      <c r="IC592" s="6"/>
      <c r="ID592" s="6"/>
      <c r="IE592" s="6"/>
      <c r="IF592" s="6"/>
    </row>
    <row r="593" spans="1:11" ht="15" hidden="1">
      <c r="A593" s="24"/>
      <c r="B593" s="33"/>
      <c r="C593" s="33"/>
      <c r="D593" s="33"/>
      <c r="E593" s="33"/>
      <c r="F593" s="34"/>
      <c r="G593" s="32" t="s">
        <v>6</v>
      </c>
      <c r="H593" s="28"/>
      <c r="I593" s="29">
        <v>500</v>
      </c>
      <c r="J593" s="30">
        <v>0</v>
      </c>
      <c r="K593" s="30"/>
    </row>
    <row r="594" spans="1:11" ht="15">
      <c r="A594" s="24"/>
      <c r="B594" s="160"/>
      <c r="C594" s="160"/>
      <c r="D594" s="160"/>
      <c r="E594" s="160"/>
      <c r="F594" s="161"/>
      <c r="G594" s="42" t="s">
        <v>81</v>
      </c>
      <c r="H594" s="39"/>
      <c r="I594" s="61"/>
      <c r="J594" s="62">
        <f>J596-J595</f>
        <v>573189658</v>
      </c>
      <c r="K594" s="62">
        <f>K596-K595</f>
        <v>443455901</v>
      </c>
    </row>
    <row r="595" spans="1:11" ht="15">
      <c r="A595" s="24"/>
      <c r="B595" s="33"/>
      <c r="C595" s="33"/>
      <c r="D595" s="33"/>
      <c r="E595" s="33"/>
      <c r="F595" s="34"/>
      <c r="G595" s="42" t="s">
        <v>480</v>
      </c>
      <c r="H595" s="28"/>
      <c r="I595" s="29"/>
      <c r="J595" s="62">
        <v>5231000</v>
      </c>
      <c r="K595" s="62">
        <v>4517000</v>
      </c>
    </row>
    <row r="596" spans="1:11" ht="15">
      <c r="A596" s="7"/>
      <c r="B596" s="128"/>
      <c r="C596" s="128"/>
      <c r="D596" s="128"/>
      <c r="E596" s="128"/>
      <c r="F596" s="129"/>
      <c r="G596" s="130" t="s">
        <v>640</v>
      </c>
      <c r="H596" s="131"/>
      <c r="I596" s="131"/>
      <c r="J596" s="132">
        <f>J13+J83+J203+J273+J295+J348+J406+J418+J466+J489+J516+J530+J193++J595</f>
        <v>578420658</v>
      </c>
      <c r="K596" s="132">
        <f>K13+K83+K203+K273+K295+K348+K406+K418+K466+K489+K516+K530+K193++K595</f>
        <v>447972901</v>
      </c>
    </row>
    <row r="597" spans="9:11" ht="12">
      <c r="I597" s="13"/>
      <c r="J597" s="13"/>
      <c r="K597" s="14"/>
    </row>
    <row r="598" spans="9:11" ht="12">
      <c r="I598" s="13"/>
      <c r="J598" s="13"/>
      <c r="K598" s="14"/>
    </row>
    <row r="599" spans="9:11" ht="12">
      <c r="I599" s="13"/>
      <c r="J599" s="13"/>
      <c r="K599" s="14"/>
    </row>
    <row r="600" spans="9:11" ht="12">
      <c r="I600" s="13"/>
      <c r="J600" s="13"/>
      <c r="K600" s="14"/>
    </row>
    <row r="601" spans="9:11" ht="12">
      <c r="I601" s="13"/>
      <c r="J601" s="13"/>
      <c r="K601" s="14"/>
    </row>
    <row r="602" spans="9:11" ht="12">
      <c r="I602" s="13"/>
      <c r="J602" s="13"/>
      <c r="K602" s="14"/>
    </row>
    <row r="603" spans="9:11" ht="12">
      <c r="I603" s="13"/>
      <c r="J603" s="13"/>
      <c r="K603" s="14"/>
    </row>
    <row r="604" spans="9:11" ht="12">
      <c r="I604" s="15"/>
      <c r="J604" s="15"/>
      <c r="K604" s="14"/>
    </row>
    <row r="605" spans="9:11" ht="12">
      <c r="I605" s="15"/>
      <c r="J605" s="15"/>
      <c r="K605" s="14"/>
    </row>
    <row r="606" spans="9:11" ht="12">
      <c r="I606" s="15"/>
      <c r="J606" s="15"/>
      <c r="K606" s="14"/>
    </row>
    <row r="607" spans="9:11" ht="12">
      <c r="I607" s="15"/>
      <c r="J607" s="15"/>
      <c r="K607" s="14"/>
    </row>
    <row r="608" spans="9:11" ht="12">
      <c r="I608" s="15"/>
      <c r="J608" s="15"/>
      <c r="K608" s="14"/>
    </row>
    <row r="609" spans="9:11" ht="12">
      <c r="I609" s="15"/>
      <c r="J609" s="15"/>
      <c r="K609" s="14"/>
    </row>
    <row r="610" spans="9:11" ht="12">
      <c r="I610" s="15"/>
      <c r="J610" s="15"/>
      <c r="K610" s="14"/>
    </row>
    <row r="611" spans="9:11" ht="12">
      <c r="I611" s="15"/>
      <c r="J611" s="15"/>
      <c r="K611" s="14"/>
    </row>
    <row r="612" spans="9:11" ht="12">
      <c r="I612" s="15"/>
      <c r="J612" s="15"/>
      <c r="K612" s="14"/>
    </row>
    <row r="613" spans="9:11" ht="12">
      <c r="I613" s="15"/>
      <c r="J613" s="15"/>
      <c r="K613" s="14"/>
    </row>
    <row r="614" spans="9:11" ht="12">
      <c r="I614" s="15"/>
      <c r="J614" s="15"/>
      <c r="K614" s="14"/>
    </row>
    <row r="615" spans="9:11" ht="12">
      <c r="I615" s="15"/>
      <c r="J615" s="15"/>
      <c r="K615" s="14"/>
    </row>
    <row r="616" spans="9:11" ht="12">
      <c r="I616" s="15"/>
      <c r="J616" s="15"/>
      <c r="K616" s="14"/>
    </row>
    <row r="617" spans="9:11" ht="12">
      <c r="I617" s="15"/>
      <c r="J617" s="15"/>
      <c r="K617" s="14"/>
    </row>
    <row r="618" spans="9:11" ht="12">
      <c r="I618" s="15"/>
      <c r="J618" s="15"/>
      <c r="K618" s="14"/>
    </row>
    <row r="619" spans="9:11" ht="12">
      <c r="I619" s="15"/>
      <c r="J619" s="15"/>
      <c r="K619" s="14"/>
    </row>
    <row r="620" spans="9:11" ht="12">
      <c r="I620" s="15"/>
      <c r="J620" s="15"/>
      <c r="K620" s="14"/>
    </row>
    <row r="621" ht="12">
      <c r="K621" s="14"/>
    </row>
    <row r="622" ht="12">
      <c r="K622" s="14"/>
    </row>
  </sheetData>
  <sheetProtection/>
  <mergeCells count="102">
    <mergeCell ref="H6:K6"/>
    <mergeCell ref="B247:F247"/>
    <mergeCell ref="B169:F169"/>
    <mergeCell ref="B110:F110"/>
    <mergeCell ref="B115:F115"/>
    <mergeCell ref="B129:F129"/>
    <mergeCell ref="B68:F68"/>
    <mergeCell ref="B118:F118"/>
    <mergeCell ref="B121:F121"/>
    <mergeCell ref="B124:F124"/>
    <mergeCell ref="B61:F61"/>
    <mergeCell ref="B63:F63"/>
    <mergeCell ref="B327:F327"/>
    <mergeCell ref="B338:F338"/>
    <mergeCell ref="B265:F265"/>
    <mergeCell ref="B123:F123"/>
    <mergeCell ref="B309:F309"/>
    <mergeCell ref="B302:F302"/>
    <mergeCell ref="B332:F332"/>
    <mergeCell ref="B120:F120"/>
    <mergeCell ref="B52:F52"/>
    <mergeCell ref="B62:F62"/>
    <mergeCell ref="B60:F60"/>
    <mergeCell ref="B64:F64"/>
    <mergeCell ref="B312:F312"/>
    <mergeCell ref="B295:F295"/>
    <mergeCell ref="B266:F266"/>
    <mergeCell ref="B163:F163"/>
    <mergeCell ref="B67:F67"/>
    <mergeCell ref="B57:F57"/>
    <mergeCell ref="H1:K1"/>
    <mergeCell ref="H2:K2"/>
    <mergeCell ref="H3:K3"/>
    <mergeCell ref="B5:K5"/>
    <mergeCell ref="B58:F58"/>
    <mergeCell ref="B13:F13"/>
    <mergeCell ref="B14:F14"/>
    <mergeCell ref="G7:K7"/>
    <mergeCell ref="B55:F55"/>
    <mergeCell ref="B49:F49"/>
    <mergeCell ref="B56:F56"/>
    <mergeCell ref="B66:F66"/>
    <mergeCell ref="B323:F323"/>
    <mergeCell ref="B313:F313"/>
    <mergeCell ref="B125:F125"/>
    <mergeCell ref="B69:F69"/>
    <mergeCell ref="B168:F168"/>
    <mergeCell ref="B173:F173"/>
    <mergeCell ref="B164:F164"/>
    <mergeCell ref="B117:F117"/>
    <mergeCell ref="B457:F457"/>
    <mergeCell ref="B456:F456"/>
    <mergeCell ref="B469:F469"/>
    <mergeCell ref="B467:F467"/>
    <mergeCell ref="B459:F459"/>
    <mergeCell ref="B466:F466"/>
    <mergeCell ref="B460:F460"/>
    <mergeCell ref="B419:F419"/>
    <mergeCell ref="B427:F427"/>
    <mergeCell ref="B389:F389"/>
    <mergeCell ref="B350:F350"/>
    <mergeCell ref="B334:F334"/>
    <mergeCell ref="B386:F386"/>
    <mergeCell ref="B348:F348"/>
    <mergeCell ref="B352:F352"/>
    <mergeCell ref="B351:F351"/>
    <mergeCell ref="B470:F470"/>
    <mergeCell ref="B480:F480"/>
    <mergeCell ref="B490:F490"/>
    <mergeCell ref="B482:F482"/>
    <mergeCell ref="B385:F385"/>
    <mergeCell ref="B471:F471"/>
    <mergeCell ref="B429:F429"/>
    <mergeCell ref="B418:F418"/>
    <mergeCell ref="B421:F421"/>
    <mergeCell ref="B422:F422"/>
    <mergeCell ref="B530:F530"/>
    <mergeCell ref="B481:F481"/>
    <mergeCell ref="B489:F489"/>
    <mergeCell ref="B526:F526"/>
    <mergeCell ref="B517:F517"/>
    <mergeCell ref="B516:F516"/>
    <mergeCell ref="B483:F483"/>
    <mergeCell ref="B525:F525"/>
    <mergeCell ref="B502:F502"/>
    <mergeCell ref="B303:F303"/>
    <mergeCell ref="B331:F331"/>
    <mergeCell ref="B305:F305"/>
    <mergeCell ref="B311:F311"/>
    <mergeCell ref="B308:F308"/>
    <mergeCell ref="B310:F310"/>
    <mergeCell ref="B324:F324"/>
    <mergeCell ref="B268:F268"/>
    <mergeCell ref="B304:F304"/>
    <mergeCell ref="B269:F269"/>
    <mergeCell ref="B127:F127"/>
    <mergeCell ref="B126:F126"/>
    <mergeCell ref="B172:F172"/>
    <mergeCell ref="B134:F134"/>
    <mergeCell ref="B246:F246"/>
    <mergeCell ref="B301:F301"/>
    <mergeCell ref="B300:F300"/>
  </mergeCells>
  <printOptions horizontalCentered="1"/>
  <pageMargins left="0.5905511811023623" right="0.1968503937007874" top="0.7874015748031497" bottom="0.3937007874015748" header="0.5118110236220472" footer="0.5118110236220472"/>
  <pageSetup fitToHeight="2" horizontalDpi="600" verticalDpi="600" orientation="portrait" paperSize="9" scale="81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2019-11-12T13:15:38Z</cp:lastPrinted>
  <dcterms:created xsi:type="dcterms:W3CDTF">2013-10-18T09:34:20Z</dcterms:created>
  <dcterms:modified xsi:type="dcterms:W3CDTF">2021-01-18T05:40:26Z</dcterms:modified>
  <cp:category/>
  <cp:version/>
  <cp:contentType/>
  <cp:contentStatus/>
</cp:coreProperties>
</file>