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90" activeTab="0"/>
  </bookViews>
  <sheets>
    <sheet name="2" sheetId="1" r:id="rId1"/>
  </sheets>
  <definedNames>
    <definedName name="_xlnm._FilterDatabase" localSheetId="0" hidden="1">'2'!$A$7:$E$93</definedName>
  </definedNames>
  <calcPr fullCalcOnLoad="1"/>
</workbook>
</file>

<file path=xl/sharedStrings.xml><?xml version="1.0" encoding="utf-8"?>
<sst xmlns="http://schemas.openxmlformats.org/spreadsheetml/2006/main" count="182" uniqueCount="169">
  <si>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</si>
  <si>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</si>
  <si>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</si>
  <si>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</si>
  <si>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</si>
  <si>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</si>
  <si>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</si>
  <si>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</si>
  <si>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</si>
  <si>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</si>
  <si>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</si>
  <si>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</si>
  <si>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</si>
  <si>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</si>
  <si>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</si>
  <si>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</si>
  <si>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</si>
  <si>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</si>
  <si>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</si>
  <si>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</si>
  <si>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</si>
  <si>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</si>
  <si>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</si>
  <si>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</si>
  <si>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</si>
  <si>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</si>
  <si>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</si>
  <si>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</si>
  <si>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</si>
  <si>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</si>
  <si>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</si>
  <si>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</si>
  <si>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</si>
  <si>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</si>
  <si>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</si>
  <si>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</si>
  <si>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</si>
  <si>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</si>
  <si>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</si>
  <si>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</si>
  <si>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</si>
  <si>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на поддержку мер по обеспечению сбалансированности бюджетов 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</si>
  <si>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</si>
  <si>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</si>
  <si>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 xml:space="preserve">Прочие субсидии бюджетам муниципальных районов </t>
  </si>
  <si>
    <t>Субвенции бюджетам субъектам Российской Федерации и муниципальных образований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</si>
  <si>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</si>
  <si>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</si>
  <si>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</si>
  <si>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</si>
  <si>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</si>
  <si>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>Иные межбюджетные трансферты</t>
  </si>
  <si>
    <t xml:space="preserve">   Всего доходов</t>
  </si>
  <si>
    <t>И.И.Голядкина</t>
  </si>
  <si>
    <t>Акцизы по подакцизным товарам (продукции), производимым на территории РФ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</si>
  <si>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</si>
  <si>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</si>
  <si>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</t>
  </si>
  <si>
    <t>182 1 01 02000 01 0000 110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</si>
  <si>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</si>
  <si>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</si>
  <si>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000 1 11 00000 00 0000 120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</si>
  <si>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</si>
  <si>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</si>
  <si>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</si>
  <si>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</si>
  <si>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</si>
  <si>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100 1 03 02000 01 0000 110</t>
  </si>
  <si>
    <t>План, руб.</t>
  </si>
  <si>
    <t>805 2 02 10000 00 0000 151</t>
  </si>
  <si>
    <t>805 2 02 15002 05 0000 151</t>
  </si>
  <si>
    <t>000 2 02 20000 00 0000 151</t>
  </si>
  <si>
    <t>803 2 02 29999 05 0000 151</t>
  </si>
  <si>
    <t>805 2 02 20041 05 0000 151</t>
  </si>
  <si>
    <t>806 2 02 35250 05 0000 151</t>
  </si>
  <si>
    <t>803 2 02 35260 05 0000 151</t>
  </si>
  <si>
    <t>803 2 02 30024 05 0000 151</t>
  </si>
  <si>
    <t xml:space="preserve">806 2 02 35137 05 0000 151 </t>
  </si>
  <si>
    <t>806 2 02 35220 05 0000 151</t>
  </si>
  <si>
    <t>806 2 02 35270 05 0000 151</t>
  </si>
  <si>
    <t>806 2 02 35380 05 0000 151</t>
  </si>
  <si>
    <t>806 2 02 30024 05 0000 151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</si>
  <si>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</si>
  <si>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806 2 02 35462 05 0000 151</t>
  </si>
  <si>
    <t>807 2 02 30024 05 0000 151</t>
  </si>
  <si>
    <t>805 2 02 35118 05 0000 151</t>
  </si>
  <si>
    <t xml:space="preserve">000 2 02 30000 00 0000 151 </t>
  </si>
  <si>
    <t>000 2 02 40000 00 0000 151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</si>
  <si>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</si>
  <si>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</si>
  <si>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</si>
  <si>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</si>
  <si>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</si>
  <si>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807 1 14 06025 05 0000 430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</si>
  <si>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</si>
  <si>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 xml:space="preserve">Прогнозируемые доходы  бюджета Первомайского                                                                             муниципального  района на 2018 год в соответствии с                                                                              классификацией  доходов бюджетов Российской Федерации  </t>
  </si>
  <si>
    <t>807 1 11 05013 05 0000 120</t>
  </si>
  <si>
    <t>807 2 02 20077 05 0000 151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</si>
  <si>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</si>
  <si>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807 2 02 35930 05 0000 151</t>
  </si>
  <si>
    <t>Субвенции бюджетам муниципальных районов на государственную регистрацию актов гражданского состояния</t>
  </si>
  <si>
    <t>807 2 02 35120 05 0000 151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</si>
  <si>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</si>
  <si>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805 2 02 40014 05 0000 151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</si>
  <si>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</si>
  <si>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805 2 02 15001 05 0000 151</t>
  </si>
  <si>
    <t>806 2 02 35084 05 0000 151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</si>
  <si>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</si>
  <si>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выравнивание бюджетной обеспеченности поселений</t>
  </si>
  <si>
    <t>802 2 02 29999 05 0000 151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</si>
  <si>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</si>
  <si>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</si>
  <si>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806 2 02 35573 05 0000 151</t>
  </si>
  <si>
    <t>805 2 02 29999 05 0000 151</t>
  </si>
  <si>
    <t>807 2 02 29999 05 0000 151</t>
  </si>
  <si>
    <t>182 1 01 02020 01 0000 110</t>
  </si>
  <si>
    <t>100 1 03 02230 01 0000 110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</si>
  <si>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</si>
  <si>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</si>
  <si>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</si>
  <si>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</si>
  <si>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</si>
  <si>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</si>
  <si>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</si>
  <si>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</si>
  <si>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</si>
  <si>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048 1 12 01030 01 0000 120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</si>
  <si>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</si>
  <si>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</si>
  <si>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</si>
  <si>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</si>
  <si>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802 1 13 02995 05 0000 130</t>
  </si>
  <si>
    <t>Прочие доходы от компенсации затрат бюджетов муниципальных районов</t>
  </si>
  <si>
    <t>803 1 13 01995 05 0000 130</t>
  </si>
  <si>
    <t>Прочие доходы от оказания платных услуг (работ) получателями средств бюджетов муниципальных районов</t>
  </si>
  <si>
    <t>806 1 13 02995 05 0000 130</t>
  </si>
  <si>
    <t>807 1 14 06013 05 0000 430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</si>
  <si>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</si>
  <si>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048 1 16 25050 01 0000 140</t>
  </si>
  <si>
    <t>Денежные взыскания (штрафы) за нарушение законодательства в области охраны окружающей среды</t>
  </si>
  <si>
    <t>048 1 16 90050 05 0000 140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</si>
  <si>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</si>
  <si>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141 1 16 08010 01 0000 140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</si>
  <si>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</si>
  <si>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141 1 16 25050 01 0000 140</t>
  </si>
  <si>
    <t>141 1 16 28000 01 0000 140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</si>
  <si>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потребителя</t>
  </si>
  <si>
    <t>141 1 16 90050 05 0000 140</t>
  </si>
  <si>
    <t>188 1 16 08010 01 0000 140</t>
  </si>
  <si>
    <t xml:space="preserve">Денежные взыскания (штрафы) за административные правонарушения производства и оборота этилового спирта, алкогольной,спиртосодержащей продукции </t>
  </si>
  <si>
    <t>188 1 16 21050 05 0000 140</t>
  </si>
  <si>
    <t>Денежные взысканий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</si>
  <si>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188 1 16 25074 05 0000 140</t>
  </si>
  <si>
    <t>Денежные взыскания (штрафы) за нарушение лесного законодательства на лесных участках, н6аходящихся в собственности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</si>
  <si>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</si>
  <si>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</si>
  <si>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</si>
  <si>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Прочие поступления от денежных взысканий (штрафов) и иных сумм в возьещение ущерба, зачисляемые в бюджеты муниципальных районов</t>
  </si>
  <si>
    <t>321 1 16 25060 01 0000 140</t>
  </si>
  <si>
    <t>Денежные взыскания (штрафы) за нарушение земельного законодательства</t>
  </si>
  <si>
    <t>807 1 16 90050 05 0000 140</t>
  </si>
  <si>
    <t>938 1 16 90050 05 0000 140</t>
  </si>
  <si>
    <t>949 1 16 90050 05 0000 140</t>
  </si>
  <si>
    <t>048 1 12 01041 01 0000 120</t>
  </si>
  <si>
    <t>Приложение № 2</t>
  </si>
  <si>
    <t>802 2 02 25467 05 0000 151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</si>
  <si>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</si>
  <si>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к решению Собрания Представителей Первомайского муниципального района  от 11.07.2018 года № 246</t>
  </si>
  <si>
    <t>"Приложение № 2 к решению Собрания Представителей Первомайского муниципального района  от 25.12. 2017 года № 224 ( в редакции решения Собрания Представителей Первомайского муниципального района                                     от 11.07.2018 года № 246)"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</si>
</sst>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_-* #,##0_р_._-;\-* #,##0_р_._-;_-* \-??_р_._-;_-@_-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172" fontId="7" fillId="0" borderId="19" xfId="0" applyNumberFormat="1" applyFont="1" applyFill="1" applyBorder="1" applyAlignment="1">
      <alignment horizontal="right" vertical="top" wrapText="1"/>
    </xf>
    <xf numFmtId="172" fontId="7" fillId="0" borderId="20" xfId="0" applyNumberFormat="1" applyFont="1" applyFill="1" applyBorder="1" applyAlignment="1">
      <alignment horizontal="right" vertical="top" wrapText="1"/>
    </xf>
    <xf numFmtId="172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56" fillId="0" borderId="22" xfId="53" applyFont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21" xfId="66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Alignment="1">
      <alignment horizontal="center"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3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wrapText="1"/>
    </xf>
    <xf numFmtId="172" fontId="4" fillId="0" borderId="18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172" fontId="4" fillId="0" borderId="25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172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2" fontId="5" fillId="0" borderId="27" xfId="0" applyNumberFormat="1" applyFont="1" applyFill="1" applyBorder="1" applyAlignment="1">
      <alignment horizontal="right" vertical="top" wrapText="1"/>
    </xf>
    <xf numFmtId="49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="90" zoomScaleNormal="90" zoomScalePageLayoutView="0" workbookViewId="0" topLeftCell="A1">
      <selection activeCell="A5" sqref="A5:C5"/>
    </sheetView>
  </sheetViews>
  <sheetFormatPr defaultColWidth="9.00390625" defaultRowHeight="12.75"/>
  <cols>
    <col min="1" max="1" width="26.50390625" style="0" customWidth="1"/>
    <col min="2" max="2" width="51.50390625" style="0" customWidth="1"/>
    <col min="3" max="3" width="16.875" style="35" customWidth="1"/>
    <col min="4" max="5" width="0" style="1" hidden="1" customWidth="1"/>
    <col min="6" max="6" width="9.125" style="28" customWidth="1"/>
    <col min="7" max="7" width="11.00390625" style="28" bestFit="1" customWidth="1"/>
    <col min="8" max="10" width="10.125" style="28" bestFit="1" customWidth="1"/>
    <col min="13" max="13" width="10.125" style="0" bestFit="1" customWidth="1"/>
    <col min="14" max="14" width="8.375" style="0" customWidth="1"/>
  </cols>
  <sheetData>
    <row r="1" spans="2:3" ht="15">
      <c r="B1" s="62" t="s">
        <v>164</v>
      </c>
      <c r="C1" s="62"/>
    </row>
    <row r="2" spans="2:3" ht="30.75" customHeight="1">
      <c r="B2" s="60" t="s">
        <v>167</v>
      </c>
      <c r="C2" s="61"/>
    </row>
    <row r="3" spans="2:5" ht="57" customHeight="1">
      <c r="B3" s="58" t="s">
        <v>168</v>
      </c>
      <c r="C3" s="58"/>
      <c r="D3" s="2"/>
      <c r="E3" s="2"/>
    </row>
    <row r="5" spans="1:5" ht="64.5" customHeight="1">
      <c r="A5" s="59" t="s">
        <v>95</v>
      </c>
      <c r="B5" s="59"/>
      <c r="C5" s="59"/>
      <c r="D5" s="3"/>
      <c r="E5" s="3"/>
    </row>
    <row r="7" spans="1:5" ht="42">
      <c r="A7" s="4" t="s">
        <v>0</v>
      </c>
      <c r="B7" s="5" t="s">
        <v>1</v>
      </c>
      <c r="C7" s="6" t="s">
        <v>68</v>
      </c>
      <c r="D7" s="7" t="s">
        <v>2</v>
      </c>
      <c r="E7" s="7" t="s">
        <v>3</v>
      </c>
    </row>
    <row r="8" spans="1:5" ht="15">
      <c r="A8" s="8" t="s">
        <v>4</v>
      </c>
      <c r="B8" s="9" t="s">
        <v>5</v>
      </c>
      <c r="C8" s="36">
        <v>31487000</v>
      </c>
      <c r="D8" s="10" t="e">
        <f>D9+D18+#REF!+D24+D27+D33+#REF!+#REF!</f>
        <v>#REF!</v>
      </c>
      <c r="E8" s="11" t="e">
        <f>E9+E18+#REF!+E24+E27+E33+#REF!+#REF!</f>
        <v>#REF!</v>
      </c>
    </row>
    <row r="9" spans="1:5" ht="13.5">
      <c r="A9" s="12" t="s">
        <v>6</v>
      </c>
      <c r="B9" s="13" t="s">
        <v>7</v>
      </c>
      <c r="C9" s="37">
        <v>15854000</v>
      </c>
      <c r="D9" s="14" t="e">
        <f>#REF!</f>
        <v>#REF!</v>
      </c>
      <c r="E9" s="15" t="e">
        <f>#REF!</f>
        <v>#REF!</v>
      </c>
    </row>
    <row r="10" spans="1:5" ht="13.5">
      <c r="A10" s="12" t="s">
        <v>58</v>
      </c>
      <c r="B10" s="13" t="s">
        <v>9</v>
      </c>
      <c r="C10" s="38">
        <v>15854000</v>
      </c>
      <c r="D10" s="16"/>
      <c r="E10" s="17"/>
    </row>
    <row r="11" spans="1:5" ht="13.5">
      <c r="A11" s="12" t="s">
        <v>8</v>
      </c>
      <c r="B11" s="13" t="s">
        <v>9</v>
      </c>
      <c r="C11" s="38">
        <v>15848000</v>
      </c>
      <c r="D11" s="16"/>
      <c r="E11" s="17"/>
    </row>
    <row r="12" spans="1:5" ht="13.5">
      <c r="A12" s="12" t="s">
        <v>115</v>
      </c>
      <c r="B12" s="13" t="s">
        <v>9</v>
      </c>
      <c r="C12" s="38">
        <v>6000</v>
      </c>
      <c r="D12" s="16"/>
      <c r="E12" s="17"/>
    </row>
    <row r="13" spans="1:5" ht="27.75">
      <c r="A13" s="12" t="s">
        <v>67</v>
      </c>
      <c r="B13" s="13" t="s">
        <v>54</v>
      </c>
      <c r="C13" s="37">
        <v>7686000</v>
      </c>
      <c r="D13" s="16"/>
      <c r="E13" s="17"/>
    </row>
    <row r="14" spans="1:5" ht="69.75">
      <c r="A14" s="12" t="s">
        <v>116</v>
      </c>
      <c r="B14" s="13" t="s">
        <v>117</v>
      </c>
      <c r="C14" s="38">
        <v>2867000</v>
      </c>
      <c r="D14" s="16"/>
      <c r="E14" s="17"/>
    </row>
    <row r="15" spans="1:5" ht="84">
      <c r="A15" s="12" t="s">
        <v>118</v>
      </c>
      <c r="B15" s="13" t="s">
        <v>119</v>
      </c>
      <c r="C15" s="38">
        <v>22000</v>
      </c>
      <c r="D15" s="16"/>
      <c r="E15" s="17"/>
    </row>
    <row r="16" spans="1:5" ht="69.75">
      <c r="A16" s="12" t="s">
        <v>120</v>
      </c>
      <c r="B16" s="13" t="s">
        <v>121</v>
      </c>
      <c r="C16" s="38">
        <v>5242000</v>
      </c>
      <c r="D16" s="16"/>
      <c r="E16" s="17"/>
    </row>
    <row r="17" spans="1:5" ht="69.75">
      <c r="A17" s="12" t="s">
        <v>122</v>
      </c>
      <c r="B17" s="13" t="s">
        <v>123</v>
      </c>
      <c r="C17" s="57">
        <v>-445000</v>
      </c>
      <c r="D17" s="16"/>
      <c r="E17" s="17"/>
    </row>
    <row r="18" spans="1:5" ht="13.5">
      <c r="A18" s="12" t="s">
        <v>10</v>
      </c>
      <c r="B18" s="13" t="s">
        <v>11</v>
      </c>
      <c r="C18" s="39">
        <v>3458000</v>
      </c>
      <c r="D18" s="18" t="e">
        <f>D20+#REF!</f>
        <v>#REF!</v>
      </c>
      <c r="E18" s="18" t="e">
        <f>E20+#REF!</f>
        <v>#REF!</v>
      </c>
    </row>
    <row r="19" spans="1:5" ht="42">
      <c r="A19" s="12" t="s">
        <v>59</v>
      </c>
      <c r="B19" s="13" t="s">
        <v>60</v>
      </c>
      <c r="C19" s="40">
        <v>217000</v>
      </c>
      <c r="D19" s="18"/>
      <c r="E19" s="17"/>
    </row>
    <row r="20" spans="1:5" ht="27.75">
      <c r="A20" s="12" t="s">
        <v>12</v>
      </c>
      <c r="B20" s="13" t="s">
        <v>13</v>
      </c>
      <c r="C20" s="38">
        <v>3238000</v>
      </c>
      <c r="D20" s="19">
        <v>3000</v>
      </c>
      <c r="E20" s="15">
        <v>3196</v>
      </c>
    </row>
    <row r="21" spans="1:5" ht="13.5">
      <c r="A21" s="12" t="s">
        <v>14</v>
      </c>
      <c r="B21" s="13" t="s">
        <v>15</v>
      </c>
      <c r="C21" s="38">
        <v>3000</v>
      </c>
      <c r="D21" s="19"/>
      <c r="E21" s="15"/>
    </row>
    <row r="22" spans="1:5" ht="27.75">
      <c r="A22" s="12" t="s">
        <v>16</v>
      </c>
      <c r="B22" s="13" t="s">
        <v>17</v>
      </c>
      <c r="C22" s="37">
        <v>179000</v>
      </c>
      <c r="D22" s="19"/>
      <c r="E22" s="15"/>
    </row>
    <row r="23" spans="1:5" ht="27.75">
      <c r="A23" s="12" t="s">
        <v>18</v>
      </c>
      <c r="B23" s="13" t="s">
        <v>19</v>
      </c>
      <c r="C23" s="38">
        <v>179000</v>
      </c>
      <c r="D23" s="19">
        <v>30</v>
      </c>
      <c r="E23" s="15">
        <v>30</v>
      </c>
    </row>
    <row r="24" spans="1:5" ht="13.5">
      <c r="A24" s="12" t="s">
        <v>20</v>
      </c>
      <c r="B24" s="13" t="s">
        <v>21</v>
      </c>
      <c r="C24" s="39">
        <f>C25</f>
        <v>616000</v>
      </c>
      <c r="D24" s="14" t="e">
        <f>D25+#REF!+#REF!</f>
        <v>#REF!</v>
      </c>
      <c r="E24" s="15" t="e">
        <f>E25+#REF!+#REF!</f>
        <v>#REF!</v>
      </c>
    </row>
    <row r="25" spans="1:5" ht="27.75">
      <c r="A25" s="12" t="s">
        <v>22</v>
      </c>
      <c r="B25" s="13" t="s">
        <v>23</v>
      </c>
      <c r="C25" s="40">
        <f>C26</f>
        <v>616000</v>
      </c>
      <c r="D25" s="14">
        <f>D26</f>
        <v>285</v>
      </c>
      <c r="E25" s="15">
        <f>E26</f>
        <v>322</v>
      </c>
    </row>
    <row r="26" spans="1:5" ht="42">
      <c r="A26" s="12" t="s">
        <v>24</v>
      </c>
      <c r="B26" s="13" t="s">
        <v>25</v>
      </c>
      <c r="C26" s="38">
        <v>616000</v>
      </c>
      <c r="D26" s="19">
        <v>285</v>
      </c>
      <c r="E26" s="15">
        <v>322</v>
      </c>
    </row>
    <row r="27" spans="1:5" ht="27.75">
      <c r="A27" s="12" t="s">
        <v>61</v>
      </c>
      <c r="B27" s="13" t="s">
        <v>26</v>
      </c>
      <c r="C27" s="39">
        <v>2170000</v>
      </c>
      <c r="D27" s="14">
        <f>D28+D31</f>
        <v>1570</v>
      </c>
      <c r="E27" s="15">
        <f>E28+E31</f>
        <v>1620</v>
      </c>
    </row>
    <row r="28" spans="1:5" ht="69.75">
      <c r="A28" s="12" t="s">
        <v>62</v>
      </c>
      <c r="B28" s="13" t="s">
        <v>27</v>
      </c>
      <c r="C28" s="40">
        <v>1870000</v>
      </c>
      <c r="D28" s="14">
        <f>D29</f>
        <v>670</v>
      </c>
      <c r="E28" s="15">
        <f>E29</f>
        <v>670</v>
      </c>
    </row>
    <row r="29" spans="1:5" ht="84">
      <c r="A29" s="12" t="s">
        <v>96</v>
      </c>
      <c r="B29" s="13" t="s">
        <v>63</v>
      </c>
      <c r="C29" s="38">
        <v>1370000</v>
      </c>
      <c r="D29" s="19">
        <v>670</v>
      </c>
      <c r="E29" s="15">
        <v>670</v>
      </c>
    </row>
    <row r="30" spans="1:5" ht="84">
      <c r="A30" s="12" t="s">
        <v>65</v>
      </c>
      <c r="B30" s="13" t="s">
        <v>64</v>
      </c>
      <c r="C30" s="38">
        <v>500000</v>
      </c>
      <c r="D30" s="19"/>
      <c r="E30" s="15"/>
    </row>
    <row r="31" spans="1:5" ht="69.75">
      <c r="A31" s="12" t="s">
        <v>28</v>
      </c>
      <c r="B31" s="13" t="s">
        <v>29</v>
      </c>
      <c r="C31" s="38">
        <v>160000</v>
      </c>
      <c r="D31" s="19">
        <v>900</v>
      </c>
      <c r="E31" s="15">
        <v>950</v>
      </c>
    </row>
    <row r="32" spans="1:5" ht="42">
      <c r="A32" s="12" t="s">
        <v>124</v>
      </c>
      <c r="B32" s="13" t="s">
        <v>125</v>
      </c>
      <c r="C32" s="38">
        <v>140000</v>
      </c>
      <c r="D32" s="19"/>
      <c r="E32" s="15"/>
    </row>
    <row r="33" spans="1:5" ht="13.5">
      <c r="A33" s="12" t="s">
        <v>30</v>
      </c>
      <c r="B33" s="13" t="s">
        <v>31</v>
      </c>
      <c r="C33" s="39">
        <v>268000</v>
      </c>
      <c r="D33" s="14">
        <f>D34</f>
        <v>404</v>
      </c>
      <c r="E33" s="15">
        <f>E34</f>
        <v>444</v>
      </c>
    </row>
    <row r="34" spans="1:5" ht="27.75">
      <c r="A34" s="12" t="s">
        <v>32</v>
      </c>
      <c r="B34" s="13" t="s">
        <v>33</v>
      </c>
      <c r="C34" s="38">
        <v>115000</v>
      </c>
      <c r="D34" s="19">
        <v>404</v>
      </c>
      <c r="E34" s="15">
        <v>444</v>
      </c>
    </row>
    <row r="35" spans="1:5" ht="27.75">
      <c r="A35" s="12" t="s">
        <v>126</v>
      </c>
      <c r="B35" s="13" t="s">
        <v>127</v>
      </c>
      <c r="C35" s="38">
        <v>83000</v>
      </c>
      <c r="D35" s="16"/>
      <c r="E35" s="17"/>
    </row>
    <row r="36" spans="1:5" ht="27.75">
      <c r="A36" s="12" t="s">
        <v>163</v>
      </c>
      <c r="B36" s="13" t="s">
        <v>128</v>
      </c>
      <c r="C36" s="38">
        <v>70000</v>
      </c>
      <c r="D36" s="16"/>
      <c r="E36" s="17"/>
    </row>
    <row r="37" spans="1:5" ht="27.75">
      <c r="A37" s="12" t="s">
        <v>129</v>
      </c>
      <c r="B37" s="13" t="s">
        <v>130</v>
      </c>
      <c r="C37" s="37">
        <v>378000</v>
      </c>
      <c r="D37" s="16"/>
      <c r="E37" s="17"/>
    </row>
    <row r="38" spans="1:5" ht="27.75">
      <c r="A38" s="12" t="s">
        <v>131</v>
      </c>
      <c r="B38" s="13" t="s">
        <v>132</v>
      </c>
      <c r="C38" s="38">
        <v>23000</v>
      </c>
      <c r="D38" s="16"/>
      <c r="E38" s="17"/>
    </row>
    <row r="39" spans="1:5" ht="42">
      <c r="A39" s="12" t="s">
        <v>133</v>
      </c>
      <c r="B39" s="13" t="s">
        <v>134</v>
      </c>
      <c r="C39" s="38">
        <v>349000</v>
      </c>
      <c r="D39" s="16"/>
      <c r="E39" s="17"/>
    </row>
    <row r="40" spans="1:5" ht="27.75">
      <c r="A40" s="12" t="s">
        <v>135</v>
      </c>
      <c r="B40" s="13" t="s">
        <v>132</v>
      </c>
      <c r="C40" s="38">
        <v>6000</v>
      </c>
      <c r="D40" s="16"/>
      <c r="E40" s="17"/>
    </row>
    <row r="41" spans="1:5" ht="27.75">
      <c r="A41" s="12" t="s">
        <v>89</v>
      </c>
      <c r="B41" s="13" t="s">
        <v>90</v>
      </c>
      <c r="C41" s="37">
        <v>180000</v>
      </c>
      <c r="D41" s="16"/>
      <c r="E41" s="17"/>
    </row>
    <row r="42" spans="1:5" ht="84">
      <c r="A42" s="12" t="s">
        <v>91</v>
      </c>
      <c r="B42" s="13" t="s">
        <v>92</v>
      </c>
      <c r="C42" s="38">
        <v>120000</v>
      </c>
      <c r="D42" s="16"/>
      <c r="E42" s="17"/>
    </row>
    <row r="43" spans="1:5" ht="69.75">
      <c r="A43" s="12" t="s">
        <v>136</v>
      </c>
      <c r="B43" s="13" t="s">
        <v>137</v>
      </c>
      <c r="C43" s="38">
        <v>30000</v>
      </c>
      <c r="D43" s="16"/>
      <c r="E43" s="17"/>
    </row>
    <row r="44" spans="1:5" ht="55.5">
      <c r="A44" s="12" t="s">
        <v>93</v>
      </c>
      <c r="B44" s="13" t="s">
        <v>94</v>
      </c>
      <c r="C44" s="38">
        <v>30000</v>
      </c>
      <c r="D44" s="16"/>
      <c r="E44" s="17"/>
    </row>
    <row r="45" spans="1:5" ht="13.5">
      <c r="A45" s="12" t="s">
        <v>34</v>
      </c>
      <c r="B45" s="13" t="s">
        <v>35</v>
      </c>
      <c r="C45" s="37">
        <v>698000</v>
      </c>
      <c r="D45" s="16"/>
      <c r="E45" s="17"/>
    </row>
    <row r="46" spans="1:5" ht="27.75">
      <c r="A46" s="12" t="s">
        <v>138</v>
      </c>
      <c r="B46" s="13" t="s">
        <v>139</v>
      </c>
      <c r="C46" s="38">
        <v>60000</v>
      </c>
      <c r="D46" s="55"/>
      <c r="E46" s="56"/>
    </row>
    <row r="47" spans="1:5" ht="42">
      <c r="A47" s="12" t="s">
        <v>140</v>
      </c>
      <c r="B47" s="13" t="s">
        <v>141</v>
      </c>
      <c r="C47" s="38">
        <v>11000</v>
      </c>
      <c r="D47" s="55"/>
      <c r="E47" s="56"/>
    </row>
    <row r="48" spans="1:5" ht="55.5">
      <c r="A48" s="12" t="s">
        <v>142</v>
      </c>
      <c r="B48" s="13" t="s">
        <v>143</v>
      </c>
      <c r="C48" s="38">
        <v>5000</v>
      </c>
      <c r="D48" s="55"/>
      <c r="E48" s="56"/>
    </row>
    <row r="49" spans="1:5" ht="27.75">
      <c r="A49" s="12" t="s">
        <v>144</v>
      </c>
      <c r="B49" s="13" t="s">
        <v>139</v>
      </c>
      <c r="C49" s="38">
        <v>10000</v>
      </c>
      <c r="D49" s="55"/>
      <c r="E49" s="56"/>
    </row>
    <row r="50" spans="1:5" ht="55.5">
      <c r="A50" s="12" t="s">
        <v>145</v>
      </c>
      <c r="B50" s="13" t="s">
        <v>146</v>
      </c>
      <c r="C50" s="38">
        <v>120000</v>
      </c>
      <c r="D50" s="55"/>
      <c r="E50" s="56"/>
    </row>
    <row r="51" spans="1:5" ht="42">
      <c r="A51" s="12" t="s">
        <v>147</v>
      </c>
      <c r="B51" s="13" t="s">
        <v>141</v>
      </c>
      <c r="C51" s="38">
        <v>52000</v>
      </c>
      <c r="D51" s="55"/>
      <c r="E51" s="56"/>
    </row>
    <row r="52" spans="1:5" ht="42">
      <c r="A52" s="12" t="s">
        <v>148</v>
      </c>
      <c r="B52" s="13" t="s">
        <v>149</v>
      </c>
      <c r="C52" s="38">
        <v>5000</v>
      </c>
      <c r="D52" s="55"/>
      <c r="E52" s="56"/>
    </row>
    <row r="53" spans="1:5" ht="55.5">
      <c r="A53" s="12" t="s">
        <v>150</v>
      </c>
      <c r="B53" s="13" t="s">
        <v>151</v>
      </c>
      <c r="C53" s="38">
        <v>8000</v>
      </c>
      <c r="D53" s="55"/>
      <c r="E53" s="56"/>
    </row>
    <row r="54" spans="1:5" ht="42">
      <c r="A54" s="12" t="s">
        <v>152</v>
      </c>
      <c r="B54" s="13" t="s">
        <v>153</v>
      </c>
      <c r="C54" s="38">
        <v>30000</v>
      </c>
      <c r="D54" s="55"/>
      <c r="E54" s="56"/>
    </row>
    <row r="55" spans="1:5" ht="27.75">
      <c r="A55" s="12" t="s">
        <v>154</v>
      </c>
      <c r="B55" s="13" t="s">
        <v>155</v>
      </c>
      <c r="C55" s="38">
        <v>193000</v>
      </c>
      <c r="D55" s="55"/>
      <c r="E55" s="56"/>
    </row>
    <row r="56" spans="1:5" ht="42">
      <c r="A56" s="12" t="s">
        <v>156</v>
      </c>
      <c r="B56" s="13" t="s">
        <v>157</v>
      </c>
      <c r="C56" s="38">
        <v>100000</v>
      </c>
      <c r="D56" s="55"/>
      <c r="E56" s="56"/>
    </row>
    <row r="57" spans="1:5" ht="27.75">
      <c r="A57" s="12" t="s">
        <v>158</v>
      </c>
      <c r="B57" s="13" t="s">
        <v>159</v>
      </c>
      <c r="C57" s="38">
        <v>18000</v>
      </c>
      <c r="D57" s="55"/>
      <c r="E57" s="56"/>
    </row>
    <row r="58" spans="1:5" ht="42">
      <c r="A58" s="12" t="s">
        <v>160</v>
      </c>
      <c r="B58" s="13" t="s">
        <v>141</v>
      </c>
      <c r="C58" s="38">
        <v>22000</v>
      </c>
      <c r="D58" s="55"/>
      <c r="E58" s="56"/>
    </row>
    <row r="59" spans="1:5" ht="42">
      <c r="A59" s="12" t="s">
        <v>161</v>
      </c>
      <c r="B59" s="13" t="s">
        <v>157</v>
      </c>
      <c r="C59" s="38">
        <v>40000</v>
      </c>
      <c r="D59" s="55"/>
      <c r="E59" s="56"/>
    </row>
    <row r="60" spans="1:5" ht="42">
      <c r="A60" s="12" t="s">
        <v>162</v>
      </c>
      <c r="B60" s="13" t="s">
        <v>157</v>
      </c>
      <c r="C60" s="38">
        <v>24000</v>
      </c>
      <c r="D60" s="55"/>
      <c r="E60" s="56"/>
    </row>
    <row r="61" spans="1:5" ht="15">
      <c r="A61" s="20" t="s">
        <v>36</v>
      </c>
      <c r="B61" s="21" t="s">
        <v>37</v>
      </c>
      <c r="C61" s="39">
        <f>C62</f>
        <v>496630673</v>
      </c>
      <c r="D61" s="10" t="e">
        <f>D62</f>
        <v>#REF!</v>
      </c>
      <c r="E61" s="11" t="e">
        <f>E62</f>
        <v>#REF!</v>
      </c>
    </row>
    <row r="62" spans="1:5" ht="27.75">
      <c r="A62" s="12" t="s">
        <v>38</v>
      </c>
      <c r="B62" s="13" t="s">
        <v>39</v>
      </c>
      <c r="C62" s="40">
        <f>C63+C67+C75+C91</f>
        <v>496630673</v>
      </c>
      <c r="D62" s="18" t="e">
        <f>D63+D67+D75+D91</f>
        <v>#REF!</v>
      </c>
      <c r="E62" s="18" t="e">
        <f>E63+E67+E75+E91</f>
        <v>#REF!</v>
      </c>
    </row>
    <row r="63" spans="1:5" ht="27.75">
      <c r="A63" s="20" t="s">
        <v>69</v>
      </c>
      <c r="B63" s="21" t="s">
        <v>40</v>
      </c>
      <c r="C63" s="39">
        <f>C66+C64+C65</f>
        <v>183579000</v>
      </c>
      <c r="D63" s="22" t="e">
        <f>D64+#REF!+D66+#REF!</f>
        <v>#REF!</v>
      </c>
      <c r="E63" s="22" t="e">
        <f>E64+#REF!+E66+#REF!</f>
        <v>#REF!</v>
      </c>
    </row>
    <row r="64" spans="1:5" ht="30" customHeight="1">
      <c r="A64" s="12" t="s">
        <v>105</v>
      </c>
      <c r="B64" s="13" t="s">
        <v>107</v>
      </c>
      <c r="C64" s="38">
        <v>137766000</v>
      </c>
      <c r="D64" s="19">
        <v>94199</v>
      </c>
      <c r="E64" s="15">
        <v>81173</v>
      </c>
    </row>
    <row r="65" spans="1:5" ht="30" customHeight="1">
      <c r="A65" s="12" t="s">
        <v>105</v>
      </c>
      <c r="B65" s="13" t="s">
        <v>108</v>
      </c>
      <c r="C65" s="38">
        <v>23526000</v>
      </c>
      <c r="D65" s="19"/>
      <c r="E65" s="15"/>
    </row>
    <row r="66" spans="1:5" ht="42">
      <c r="A66" s="12" t="s">
        <v>70</v>
      </c>
      <c r="B66" s="13" t="s">
        <v>41</v>
      </c>
      <c r="C66" s="38">
        <v>22287000</v>
      </c>
      <c r="D66" s="19">
        <v>0</v>
      </c>
      <c r="E66" s="15">
        <v>0</v>
      </c>
    </row>
    <row r="67" spans="1:5" ht="42">
      <c r="A67" s="20" t="s">
        <v>71</v>
      </c>
      <c r="B67" s="21" t="s">
        <v>42</v>
      </c>
      <c r="C67" s="39">
        <f>SUM(C68:C74)</f>
        <v>34339352</v>
      </c>
      <c r="D67" s="22">
        <f>SUM(D68:D74)</f>
        <v>8724</v>
      </c>
      <c r="E67" s="22">
        <f>SUM(E68:E74)</f>
        <v>9523</v>
      </c>
    </row>
    <row r="68" spans="1:5" ht="69.75">
      <c r="A68" s="12" t="s">
        <v>73</v>
      </c>
      <c r="B68" s="13" t="s">
        <v>43</v>
      </c>
      <c r="C68" s="38">
        <v>20845170</v>
      </c>
      <c r="D68" s="19">
        <v>7087</v>
      </c>
      <c r="E68" s="15">
        <v>7754</v>
      </c>
    </row>
    <row r="69" spans="1:5" ht="45" customHeight="1">
      <c r="A69" s="12" t="s">
        <v>97</v>
      </c>
      <c r="B69" s="13" t="s">
        <v>98</v>
      </c>
      <c r="C69" s="38">
        <f>2336000-2336000</f>
        <v>0</v>
      </c>
      <c r="D69" s="19"/>
      <c r="E69" s="15"/>
    </row>
    <row r="70" spans="1:5" ht="60" customHeight="1">
      <c r="A70" s="12" t="s">
        <v>165</v>
      </c>
      <c r="B70" s="13" t="s">
        <v>166</v>
      </c>
      <c r="C70" s="38">
        <v>467873</v>
      </c>
      <c r="D70" s="19"/>
      <c r="E70" s="15"/>
    </row>
    <row r="71" spans="1:11" ht="13.5">
      <c r="A71" s="12" t="s">
        <v>109</v>
      </c>
      <c r="B71" s="13" t="s">
        <v>44</v>
      </c>
      <c r="C71" s="38">
        <f>922168+3152877+834000+250000+745829+1798626</f>
        <v>7703500</v>
      </c>
      <c r="D71" s="19">
        <v>1300</v>
      </c>
      <c r="E71" s="15">
        <v>1400</v>
      </c>
      <c r="K71" s="32"/>
    </row>
    <row r="72" spans="1:11" ht="13.5">
      <c r="A72" s="12" t="s">
        <v>72</v>
      </c>
      <c r="B72" s="13" t="s">
        <v>44</v>
      </c>
      <c r="C72" s="38">
        <f>48420+90948+751597</f>
        <v>890965</v>
      </c>
      <c r="D72" s="19"/>
      <c r="E72" s="15"/>
      <c r="K72" s="32"/>
    </row>
    <row r="73" spans="1:11" ht="13.5">
      <c r="A73" s="12" t="s">
        <v>113</v>
      </c>
      <c r="B73" s="13" t="s">
        <v>44</v>
      </c>
      <c r="C73" s="38">
        <f>4000000+257953+45000</f>
        <v>4302953</v>
      </c>
      <c r="D73" s="19"/>
      <c r="E73" s="15"/>
      <c r="K73" s="32"/>
    </row>
    <row r="74" spans="1:5" ht="13.5">
      <c r="A74" s="12" t="s">
        <v>114</v>
      </c>
      <c r="B74" s="13" t="s">
        <v>44</v>
      </c>
      <c r="C74" s="38">
        <v>128891</v>
      </c>
      <c r="D74" s="19">
        <v>337</v>
      </c>
      <c r="E74" s="15">
        <v>369</v>
      </c>
    </row>
    <row r="75" spans="1:5" ht="27.75">
      <c r="A75" s="20" t="s">
        <v>86</v>
      </c>
      <c r="B75" s="21" t="s">
        <v>45</v>
      </c>
      <c r="C75" s="39">
        <f>SUM(C76:C90)</f>
        <v>277644480</v>
      </c>
      <c r="D75" s="22">
        <f>SUM(D84:D85)</f>
        <v>0</v>
      </c>
      <c r="E75" s="22">
        <f>SUM(E84:E85)</f>
        <v>0</v>
      </c>
    </row>
    <row r="76" spans="1:5" ht="42">
      <c r="A76" s="12" t="s">
        <v>76</v>
      </c>
      <c r="B76" s="13" t="s">
        <v>49</v>
      </c>
      <c r="C76" s="38">
        <f>2202000+1466000+15818200+1184572+262600+86146000+5208500+514575+24348000+10414289+42161+12200-15818200+16716600-86146000+86590648-24348000+24721711</f>
        <v>149335856</v>
      </c>
      <c r="D76" s="22"/>
      <c r="E76" s="46"/>
    </row>
    <row r="77" spans="1:5" ht="42">
      <c r="A77" s="12" t="s">
        <v>81</v>
      </c>
      <c r="B77" s="13" t="s">
        <v>50</v>
      </c>
      <c r="C77" s="38">
        <f>1714+6829000+7500000+8148000+154000+15386000+14000+47017628+4600000+5679000+2353200-47017628+49922451-5679000+6089166+739284+854154</f>
        <v>102590969</v>
      </c>
      <c r="D77" s="22"/>
      <c r="E77" s="46"/>
    </row>
    <row r="78" spans="1:5" ht="42">
      <c r="A78" s="12" t="s">
        <v>84</v>
      </c>
      <c r="B78" s="13" t="s">
        <v>50</v>
      </c>
      <c r="C78" s="38">
        <f>12000+382668+19514+6200+13768</f>
        <v>434150</v>
      </c>
      <c r="D78" s="22"/>
      <c r="E78" s="46"/>
    </row>
    <row r="79" spans="1:5" ht="72.75" customHeight="1">
      <c r="A79" s="12" t="s">
        <v>106</v>
      </c>
      <c r="B79" s="13" t="s">
        <v>110</v>
      </c>
      <c r="C79" s="38">
        <v>9244000</v>
      </c>
      <c r="D79" s="22"/>
      <c r="E79" s="46"/>
    </row>
    <row r="80" spans="1:5" ht="42">
      <c r="A80" s="12" t="s">
        <v>85</v>
      </c>
      <c r="B80" s="30" t="s">
        <v>47</v>
      </c>
      <c r="C80" s="38">
        <v>583977</v>
      </c>
      <c r="D80" s="22"/>
      <c r="E80" s="46"/>
    </row>
    <row r="81" spans="1:5" ht="63" customHeight="1">
      <c r="A81" s="47" t="s">
        <v>101</v>
      </c>
      <c r="B81" s="48" t="s">
        <v>102</v>
      </c>
      <c r="C81" s="43">
        <v>28675</v>
      </c>
      <c r="D81" s="22"/>
      <c r="E81" s="46"/>
    </row>
    <row r="82" spans="1:5" ht="69.75">
      <c r="A82" s="44" t="s">
        <v>77</v>
      </c>
      <c r="B82" s="34" t="s">
        <v>66</v>
      </c>
      <c r="C82" s="38">
        <v>109200</v>
      </c>
      <c r="D82" s="22"/>
      <c r="E82" s="46"/>
    </row>
    <row r="83" spans="1:5" ht="69.75">
      <c r="A83" s="12" t="s">
        <v>78</v>
      </c>
      <c r="B83" s="13" t="s">
        <v>55</v>
      </c>
      <c r="C83" s="38">
        <f>1171000+14637-14637</f>
        <v>1171000</v>
      </c>
      <c r="D83" s="22"/>
      <c r="E83" s="46"/>
    </row>
    <row r="84" spans="1:5" ht="42">
      <c r="A84" s="12" t="s">
        <v>74</v>
      </c>
      <c r="B84" s="13" t="s">
        <v>46</v>
      </c>
      <c r="C84" s="38">
        <v>5868000</v>
      </c>
      <c r="D84" s="19"/>
      <c r="E84" s="15"/>
    </row>
    <row r="85" spans="1:5" ht="55.5">
      <c r="A85" s="12" t="s">
        <v>75</v>
      </c>
      <c r="B85" s="13" t="s">
        <v>48</v>
      </c>
      <c r="C85" s="38">
        <v>89970</v>
      </c>
      <c r="D85" s="19"/>
      <c r="E85" s="15"/>
    </row>
    <row r="86" spans="1:5" ht="90" customHeight="1">
      <c r="A86" s="29" t="s">
        <v>79</v>
      </c>
      <c r="B86" s="30" t="s">
        <v>88</v>
      </c>
      <c r="C86" s="41">
        <v>308000</v>
      </c>
      <c r="D86" s="19"/>
      <c r="E86" s="15"/>
    </row>
    <row r="87" spans="1:5" ht="97.5">
      <c r="A87" s="29" t="s">
        <v>80</v>
      </c>
      <c r="B87" s="33" t="s">
        <v>56</v>
      </c>
      <c r="C87" s="38">
        <f>4835000+505000</f>
        <v>5340000</v>
      </c>
      <c r="D87" s="16"/>
      <c r="E87" s="17"/>
    </row>
    <row r="88" spans="1:5" ht="56.25" customHeight="1">
      <c r="A88" s="31" t="s">
        <v>83</v>
      </c>
      <c r="B88" s="53" t="s">
        <v>82</v>
      </c>
      <c r="C88" s="43">
        <v>91430</v>
      </c>
      <c r="D88" s="16"/>
      <c r="E88" s="17"/>
    </row>
    <row r="89" spans="1:5" ht="58.5" customHeight="1">
      <c r="A89" s="31" t="s">
        <v>112</v>
      </c>
      <c r="B89" s="53" t="s">
        <v>111</v>
      </c>
      <c r="C89" s="43">
        <v>1233000</v>
      </c>
      <c r="D89" s="16"/>
      <c r="E89" s="17"/>
    </row>
    <row r="90" spans="1:7" ht="42">
      <c r="A90" s="31" t="s">
        <v>99</v>
      </c>
      <c r="B90" s="45" t="s">
        <v>100</v>
      </c>
      <c r="C90" s="43">
        <v>1216253</v>
      </c>
      <c r="D90" s="16"/>
      <c r="E90" s="17"/>
      <c r="G90" s="54"/>
    </row>
    <row r="91" spans="1:5" ht="13.5">
      <c r="A91" s="8" t="s">
        <v>87</v>
      </c>
      <c r="B91" s="9" t="s">
        <v>51</v>
      </c>
      <c r="C91" s="39">
        <f>C92</f>
        <v>1067841</v>
      </c>
      <c r="D91" s="22" t="e">
        <f>SUM(#REF!)</f>
        <v>#REF!</v>
      </c>
      <c r="E91" s="22" t="e">
        <f>SUM(#REF!)</f>
        <v>#REF!</v>
      </c>
    </row>
    <row r="92" spans="1:5" ht="69.75">
      <c r="A92" s="51" t="s">
        <v>103</v>
      </c>
      <c r="B92" s="52" t="s">
        <v>104</v>
      </c>
      <c r="C92" s="40">
        <f>767841+300000</f>
        <v>1067841</v>
      </c>
      <c r="D92" s="49"/>
      <c r="E92" s="50"/>
    </row>
    <row r="93" spans="1:5" ht="16.5">
      <c r="A93" s="23"/>
      <c r="B93" s="24" t="s">
        <v>52</v>
      </c>
      <c r="C93" s="39">
        <f>C61+C8</f>
        <v>528117673</v>
      </c>
      <c r="D93" s="25" t="e">
        <f>#REF!+D61+D8</f>
        <v>#REF!</v>
      </c>
      <c r="E93" s="26" t="e">
        <f>#REF!+E61+E8</f>
        <v>#REF!</v>
      </c>
    </row>
    <row r="95" spans="2:4" ht="13.5">
      <c r="B95" s="27"/>
      <c r="C95" s="42"/>
      <c r="D95" s="1" t="s">
        <v>53</v>
      </c>
    </row>
    <row r="195" ht="13.5">
      <c r="C195" s="35" t="s">
        <v>57</v>
      </c>
    </row>
  </sheetData>
  <sheetProtection selectLockedCells="1" selectUnlockedCells="1"/>
  <autoFilter ref="A7:E93"/>
  <mergeCells count="4">
    <mergeCell ref="B3:C3"/>
    <mergeCell ref="A5:C5"/>
    <mergeCell ref="B2:C2"/>
    <mergeCell ref="B1:C1"/>
  </mergeCells>
  <printOptions horizontalCentered="1"/>
  <pageMargins left="0.5118055555555555" right="0.4722222222222222" top="0.5513888888888889" bottom="0.4333333333333333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2018-07-12T05:29:42Z</cp:lastPrinted>
  <dcterms:created xsi:type="dcterms:W3CDTF">2013-10-22T04:30:45Z</dcterms:created>
  <dcterms:modified xsi:type="dcterms:W3CDTF">2018-07-17T09:21:37Z</dcterms:modified>
  <cp:category/>
  <cp:version/>
  <cp:contentType/>
  <cp:contentStatus/>
</cp:coreProperties>
</file>