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30" windowWidth="11030" windowHeight="9390" activeTab="0"/>
  </bookViews>
  <sheets>
    <sheet name="Прил. 11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<sst xmlns="http://schemas.openxmlformats.org/spreadsheetml/2006/main" count="988" uniqueCount="600">
  <si>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</si>
  <si>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</si>
  <si>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</si>
  <si>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</si>
  <si>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</si>
  <si>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</si>
  <si>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</si>
  <si>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</si>
  <si>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</si>
  <si>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</si>
  <si>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</si>
  <si>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</si>
  <si>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</si>
  <si>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</si>
  <si>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</si>
  <si>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</si>
  <si>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</si>
  <si>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</si>
  <si>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</si>
  <si>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</si>
  <si>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</si>
  <si>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</si>
  <si>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</si>
  <si>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</si>
  <si>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</si>
  <si>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</si>
  <si>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</si>
  <si>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</si>
  <si>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</si>
  <si>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</si>
  <si>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</si>
  <si>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</si>
  <si>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</si>
  <si>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</si>
  <si>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</si>
  <si>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</si>
  <si>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</si>
  <si>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</si>
  <si>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</si>
  <si>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</si>
  <si>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</si>
  <si>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</si>
  <si>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</si>
  <si>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</si>
  <si>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</si>
  <si>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</si>
  <si>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</si>
  <si>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</si>
  <si>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</si>
  <si>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</si>
  <si>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</si>
  <si>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</si>
  <si>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</si>
  <si>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</si>
  <si>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</si>
  <si>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</si>
  <si>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</si>
  <si>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</si>
  <si>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</si>
  <si>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</si>
  <si>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</si>
  <si>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</si>
  <si>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</si>
  <si>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</si>
  <si>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</si>
  <si>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</si>
  <si>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</si>
  <si>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</si>
  <si>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</si>
  <si>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</si>
  <si>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</si>
  <si>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</si>
  <si>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</si>
  <si>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</si>
  <si>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</si>
  <si>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</si>
  <si>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</si>
  <si>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</si>
  <si>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</si>
  <si>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</si>
  <si>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</si>
  <si>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</si>
  <si>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</si>
  <si>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</si>
  <si>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</si>
  <si>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</si>
  <si>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</si>
  <si>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</si>
  <si>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</si>
  <si>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</si>
  <si>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</si>
  <si>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</si>
  <si>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</si>
  <si>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</si>
  <si>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</si>
  <si>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</si>
  <si>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</si>
  <si>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</si>
  <si>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</si>
  <si>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</si>
  <si>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</si>
  <si>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</si>
  <si>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</si>
  <si>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</si>
  <si>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</si>
  <si>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</si>
  <si>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</si>
  <si>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</si>
  <si>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</si>
  <si>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</si>
  <si>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</si>
  <si>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</si>
  <si>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</si>
  <si>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</si>
  <si>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</si>
  <si>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</si>
  <si>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</si>
  <si>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</si>
  <si>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</si>
  <si>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</si>
  <si>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</si>
  <si>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</si>
  <si>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</si>
  <si>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</si>
  <si>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</si>
  <si>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</si>
  <si>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</si>
  <si>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</si>
  <si>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</si>
  <si>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</si>
  <si>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</si>
  <si>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</si>
  <si>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</si>
  <si>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</si>
  <si>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</si>
  <si>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</si>
  <si>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</si>
  <si>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</si>
  <si>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</si>
  <si>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</si>
  <si>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</si>
  <si>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</si>
  <si>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</si>
  <si>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</si>
  <si>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</si>
  <si>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</si>
  <si>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</si>
  <si>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</si>
  <si>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</si>
  <si>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</si>
  <si>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</si>
  <si>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</si>
  <si>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</si>
  <si>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</si>
  <si>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</si>
  <si>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</si>
  <si>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</si>
  <si>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</si>
  <si>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</si>
  <si>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</si>
  <si>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</si>
  <si>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</si>
  <si>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</si>
  <si>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</si>
  <si>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</si>
  <si>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</si>
  <si>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</si>
  <si>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</si>
  <si>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</si>
  <si>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</si>
  <si>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</si>
  <si>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</si>
  <si>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</si>
  <si>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</si>
  <si>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</si>
  <si>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</si>
  <si>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</si>
  <si>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</si>
  <si>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</si>
  <si>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</si>
  <si>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</si>
  <si>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</si>
  <si>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</si>
  <si>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</si>
  <si>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</si>
  <si>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</si>
  <si>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</si>
  <si>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</si>
  <si>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</si>
  <si>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</si>
  <si>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</si>
  <si>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</si>
  <si>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</si>
  <si>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</si>
  <si>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</si>
  <si>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</si>
  <si>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</si>
  <si>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</si>
  <si>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</si>
  <si>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</si>
  <si>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</si>
  <si>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</si>
  <si>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</si>
  <si>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</si>
  <si>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</si>
  <si>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</si>
  <si>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</si>
  <si>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</si>
  <si>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</si>
  <si>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</si>
  <si>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</si>
  <si>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</si>
  <si>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</si>
  <si>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</si>
  <si>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</si>
  <si>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</si>
  <si>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</si>
  <si>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</si>
  <si>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</si>
  <si>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</si>
  <si>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</si>
  <si>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</si>
  <si>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</si>
  <si>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</si>
  <si>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</si>
  <si>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</si>
  <si>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</si>
  <si>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</si>
  <si>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</si>
  <si>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</si>
  <si>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</si>
  <si>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</si>
  <si>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</si>
  <si>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</si>
  <si>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</si>
  <si>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</si>
  <si>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</si>
  <si>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</si>
  <si>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</si>
  <si>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</si>
  <si>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</si>
  <si>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</si>
  <si>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</si>
  <si>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</si>
  <si>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</si>
  <si>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</si>
  <si>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</si>
  <si>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</si>
  <si>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</si>
  <si>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</si>
  <si>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</si>
  <si>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</si>
  <si>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</si>
  <si>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</si>
  <si>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</si>
  <si>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</si>
  <si>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</si>
  <si>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</si>
  <si>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</si>
  <si>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</si>
  <si>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</si>
  <si>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</si>
  <si>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</si>
  <si>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</si>
  <si>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</si>
  <si>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</si>
  <si>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</si>
  <si>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</si>
  <si>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</si>
  <si>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</si>
  <si>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</si>
  <si>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</si>
  <si>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</si>
  <si>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</si>
  <si>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</si>
  <si>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</si>
  <si>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</si>
  <si>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</si>
  <si>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</si>
  <si>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</si>
  <si>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</si>
  <si>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</si>
  <si>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</si>
  <si>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</si>
  <si>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</si>
  <si>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</si>
  <si>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</si>
  <si>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</si>
  <si>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</si>
  <si>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</si>
  <si>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</si>
  <si>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</si>
  <si>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</si>
  <si>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</si>
  <si>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</si>
  <si>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</si>
  <si>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</si>
  <si>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</si>
  <si>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</si>
  <si>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</si>
  <si>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</si>
  <si>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</si>
  <si>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</si>
  <si>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</si>
  <si>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</si>
  <si>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</si>
  <si>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</si>
  <si>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</si>
  <si>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</si>
  <si>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</si>
  <si>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</si>
  <si>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</si>
  <si>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</si>
  <si>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</si>
  <si>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</si>
  <si>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</si>
  <si>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</si>
  <si>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</si>
  <si>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</si>
  <si>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</si>
  <si>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</si>
  <si>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</si>
  <si>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</si>
  <si>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</si>
  <si>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</si>
  <si>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</si>
  <si>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</si>
  <si>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</si>
  <si>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</si>
  <si>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</si>
  <si>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</si>
  <si>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</si>
  <si>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</si>
  <si>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</si>
  <si>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</si>
  <si>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</si>
  <si>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</si>
  <si>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</si>
  <si>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</si>
  <si>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</si>
  <si>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</si>
  <si>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</si>
  <si>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</si>
  <si>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</si>
  <si>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</si>
  <si>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</si>
  <si>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</si>
  <si>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</si>
  <si>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</si>
  <si>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</si>
  <si>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</si>
  <si>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</si>
  <si>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</si>
  <si>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</si>
  <si>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</si>
  <si>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</si>
  <si>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</si>
  <si>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</si>
  <si>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</si>
  <si>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</si>
  <si>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</si>
  <si>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</si>
  <si>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</si>
  <si>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</si>
  <si>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</si>
  <si>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</si>
  <si>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</si>
  <si>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</si>
  <si>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</si>
  <si>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</si>
  <si>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</si>
  <si>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</si>
  <si>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</si>
  <si>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</si>
  <si>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</si>
  <si>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</si>
  <si>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</si>
  <si>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</si>
  <si>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</si>
  <si>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</si>
  <si>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</si>
  <si>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</si>
  <si>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</si>
  <si>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</si>
  <si>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</si>
  <si>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</si>
  <si>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</si>
  <si>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</si>
  <si>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</si>
  <si>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</si>
  <si>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</si>
  <si>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</si>
  <si>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</si>
  <si>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</si>
  <si>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</si>
  <si>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</si>
  <si>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</si>
  <si>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</si>
  <si>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</si>
  <si>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</si>
  <si>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</si>
  <si>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</si>
  <si>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</si>
  <si>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</si>
  <si>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</si>
  <si>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</si>
  <si>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</si>
  <si>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</si>
  <si>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</si>
  <si>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</si>
  <si>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</si>
  <si>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</si>
  <si>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</si>
  <si>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</si>
  <si>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</si>
  <si>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</si>
  <si>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</si>
  <si>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</si>
  <si>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</si>
  <si>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</si>
  <si>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</si>
  <si>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</si>
  <si>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</si>
  <si>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</si>
  <si>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</si>
  <si>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</si>
  <si>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</si>
  <si>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</si>
  <si>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</si>
  <si>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</si>
  <si>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</si>
  <si>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</si>
  <si>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</si>
  <si>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</si>
  <si>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</si>
  <si>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</si>
  <si>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</si>
  <si>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</si>
  <si>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</si>
  <si>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</si>
  <si>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</si>
  <si>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</si>
  <si>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</si>
  <si>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</si>
  <si>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</si>
  <si>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</si>
  <si>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</si>
  <si>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</si>
  <si>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</si>
  <si>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</si>
  <si>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</si>
  <si>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</si>
  <si>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</si>
  <si>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</si>
  <si>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</si>
  <si>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</si>
  <si>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</si>
  <si>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</si>
  <si>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</si>
  <si>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</si>
  <si>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</si>
  <si>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</si>
  <si>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</si>
  <si>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</si>
  <si>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</si>
  <si>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</si>
  <si>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</si>
  <si>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</si>
  <si>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</si>
  <si>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</si>
  <si>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</si>
  <si>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</si>
  <si>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</si>
  <si>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</si>
  <si>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</si>
  <si>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</si>
  <si>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</si>
  <si>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</si>
  <si>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</si>
  <si>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</si>
  <si>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</si>
  <si>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</si>
  <si>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</si>
  <si>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</si>
  <si>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</si>
  <si>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</si>
  <si>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</si>
  <si>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</si>
  <si>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</si>
  <si>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</si>
  <si>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</si>
  <si>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</si>
  <si>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</si>
  <si>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</si>
  <si>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</si>
  <si>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</si>
  <si>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</si>
  <si>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</si>
  <si>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</si>
  <si>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</si>
  <si>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</si>
  <si>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</si>
  <si>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</si>
  <si>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</si>
  <si>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</si>
  <si>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</si>
  <si>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</si>
  <si>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</si>
  <si>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</si>
  <si>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</si>
  <si>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</si>
  <si>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</si>
  <si>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</si>
  <si>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</si>
  <si>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</si>
  <si>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</si>
  <si>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</si>
  <si>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</si>
  <si>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</si>
  <si>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</si>
  <si>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</si>
  <si>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</si>
  <si>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</si>
  <si>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</si>
  <si>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</si>
  <si>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</si>
  <si>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</si>
  <si>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</si>
  <si>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</si>
  <si>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</si>
  <si>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</si>
  <si>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</si>
  <si>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</si>
  <si>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</si>
  <si>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</si>
  <si>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</si>
  <si>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</si>
  <si>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</si>
  <si>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</si>
  <si>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</si>
  <si>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</si>
  <si>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</si>
  <si>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</si>
  <si>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</si>
  <si>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</si>
  <si>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</si>
  <si>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</si>
  <si>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</si>
  <si>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</si>
  <si>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</si>
  <si>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</si>
  <si>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</si>
  <si>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</si>
  <si>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</si>
  <si>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</si>
  <si>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</si>
  <si>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</si>
  <si>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</si>
  <si>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</si>
  <si>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</si>
  <si>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</si>
  <si>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</si>
  <si>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</si>
  <si>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</si>
  <si>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</si>
  <si>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</si>
  <si>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</si>
  <si>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</si>
  <si>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</si>
  <si>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</si>
  <si>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</si>
  <si>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</si>
  <si>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</si>
  <si>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</si>
  <si>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</si>
  <si>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</si>
  <si>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0102</t>
  </si>
  <si>
    <t>0103</t>
  </si>
  <si>
    <t>0104</t>
  </si>
  <si>
    <t>0106</t>
  </si>
  <si>
    <t>0111</t>
  </si>
  <si>
    <t>0203</t>
  </si>
  <si>
    <t>02.1.6026</t>
  </si>
  <si>
    <t>36.1.6212</t>
  </si>
  <si>
    <t>24.3.0000</t>
  </si>
  <si>
    <t>24.3.6191</t>
  </si>
  <si>
    <t>Подпрограмма "Повышение безопасности дорожного движения на территории Первомайского муниципального района на 2015 год"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</si>
  <si>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 год"</t>
  </si>
  <si>
    <t>06.1.7439</t>
  </si>
  <si>
    <t>11.1.7169</t>
  </si>
  <si>
    <t>25.1.7445</t>
  </si>
  <si>
    <t>05.0.0000</t>
  </si>
  <si>
    <t>05.1.0000</t>
  </si>
  <si>
    <t>% исполнения</t>
  </si>
  <si>
    <t>Утверждено на 2016 год                    (руб.)</t>
  </si>
  <si>
    <t>Приложение 11</t>
  </si>
  <si>
    <t>Исполнение расходов бюджета Первомайского муниципального района за   2016 год по разделам и подразделам классификации расходов бюджетов Российской Федерации</t>
  </si>
  <si>
    <t>Исполнено за  2016 год (руб.)</t>
  </si>
  <si>
    <t>к решению Собрания Представителей</t>
  </si>
  <si>
    <t>от 27.04.2017 года № 192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</si>
</sst>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3" fontId="2" fillId="0" borderId="0" xfId="53" applyNumberFormat="1" applyFont="1" applyFill="1">
      <alignment/>
      <protection/>
    </xf>
    <xf numFmtId="0" fontId="3" fillId="0" borderId="12" xfId="53" applyNumberFormat="1" applyFont="1" applyFill="1" applyBorder="1" applyAlignment="1" applyProtection="1">
      <alignment horizontal="center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Border="1" applyAlignment="1">
      <alignment horizontal="center" vertical="center" wrapText="1"/>
      <protection/>
    </xf>
    <xf numFmtId="173" fontId="4" fillId="0" borderId="10" xfId="53" applyNumberFormat="1" applyFont="1" applyBorder="1" applyAlignment="1">
      <alignment horizontal="center" vertical="center" wrapText="1"/>
      <protection/>
    </xf>
    <xf numFmtId="173" fontId="4" fillId="0" borderId="10" xfId="53" applyNumberFormat="1" applyFont="1" applyBorder="1">
      <alignment/>
      <protection/>
    </xf>
    <xf numFmtId="173" fontId="3" fillId="0" borderId="10" xfId="53" applyNumberFormat="1" applyFont="1" applyBorder="1">
      <alignment/>
      <protection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2" fillId="0" borderId="16" xfId="53" applyNumberFormat="1" applyBorder="1" applyProtection="1">
      <alignment/>
      <protection hidden="1"/>
    </xf>
    <xf numFmtId="4" fontId="3" fillId="0" borderId="10" xfId="53" applyNumberFormat="1" applyFont="1" applyBorder="1">
      <alignment/>
      <protection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Border="1" applyAlignment="1">
      <alignment vertical="top"/>
      <protection/>
    </xf>
    <xf numFmtId="4" fontId="4" fillId="0" borderId="10" xfId="53" applyNumberFormat="1" applyFont="1" applyBorder="1">
      <alignment/>
      <protection/>
    </xf>
    <xf numFmtId="4" fontId="3" fillId="0" borderId="10" xfId="53" applyNumberFormat="1" applyFont="1" applyBorder="1" applyAlignment="1">
      <alignment vertical="top"/>
      <protection/>
    </xf>
    <xf numFmtId="4" fontId="2" fillId="0" borderId="0" xfId="53" applyNumberFormat="1" applyProtection="1">
      <alignment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0.13671875" style="57" customWidth="1"/>
    <col min="2" max="2" width="0" style="57" hidden="1" customWidth="1"/>
    <col min="3" max="3" width="7.57421875" style="57" customWidth="1"/>
    <col min="4" max="4" width="43.7109375" style="57" customWidth="1"/>
    <col min="5" max="5" width="16.421875" style="57" customWidth="1"/>
    <col min="6" max="6" width="0.13671875" style="57" hidden="1" customWidth="1"/>
    <col min="7" max="7" width="15.140625" style="57" customWidth="1"/>
    <col min="8" max="8" width="10.28125" style="57" customWidth="1"/>
    <col min="9" max="16384" width="9.140625" style="57" customWidth="1"/>
  </cols>
  <sheetData>
    <row r="1" spans="1:8" ht="15" customHeight="1">
      <c r="A1" s="55"/>
      <c r="B1" s="55"/>
      <c r="C1" s="55"/>
      <c r="D1" s="135" t="s">
        <v>595</v>
      </c>
      <c r="E1" s="135"/>
      <c r="F1" s="135"/>
      <c r="G1" s="135"/>
      <c r="H1" s="135"/>
    </row>
    <row r="2" spans="1:8" ht="15" customHeight="1" hidden="1">
      <c r="A2" s="55"/>
      <c r="B2" s="55"/>
      <c r="C2" s="55"/>
      <c r="D2" s="135" t="s">
        <v>277</v>
      </c>
      <c r="E2" s="135"/>
      <c r="F2" s="135"/>
      <c r="G2" s="135"/>
      <c r="H2" s="135"/>
    </row>
    <row r="3" spans="1:8" ht="15" customHeight="1">
      <c r="A3" s="55"/>
      <c r="B3" s="55"/>
      <c r="C3" s="55"/>
      <c r="D3" s="133" t="s">
        <v>598</v>
      </c>
      <c r="E3" s="133"/>
      <c r="F3" s="133"/>
      <c r="G3" s="133"/>
      <c r="H3" s="133"/>
    </row>
    <row r="4" spans="1:8" ht="15" customHeight="1">
      <c r="A4" s="55"/>
      <c r="B4" s="55"/>
      <c r="C4" s="55"/>
      <c r="D4" s="133" t="s">
        <v>278</v>
      </c>
      <c r="E4" s="133"/>
      <c r="F4" s="133"/>
      <c r="G4" s="133"/>
      <c r="H4" s="133"/>
    </row>
    <row r="5" spans="1:8" ht="15" customHeight="1">
      <c r="A5" s="55"/>
      <c r="B5" s="55"/>
      <c r="C5" s="55"/>
      <c r="D5" s="133" t="s">
        <v>599</v>
      </c>
      <c r="E5" s="133"/>
      <c r="F5" s="133"/>
      <c r="G5" s="133"/>
      <c r="H5" s="133"/>
    </row>
    <row r="6" spans="1:6" ht="15" customHeight="1">
      <c r="A6" s="55"/>
      <c r="B6" s="55"/>
      <c r="C6" s="55"/>
      <c r="D6" s="58"/>
      <c r="E6" s="58"/>
      <c r="F6" s="56"/>
    </row>
    <row r="7" spans="1:8" ht="60" customHeight="1">
      <c r="A7" s="55"/>
      <c r="B7" s="55"/>
      <c r="C7" s="134" t="s">
        <v>596</v>
      </c>
      <c r="D7" s="134"/>
      <c r="E7" s="134"/>
      <c r="F7" s="134"/>
      <c r="G7" s="134"/>
      <c r="H7" s="134"/>
    </row>
    <row r="8" spans="1:6" ht="14.25" customHeight="1">
      <c r="A8" s="56"/>
      <c r="B8" s="56"/>
      <c r="C8" s="56"/>
      <c r="D8" s="56"/>
      <c r="E8" s="56"/>
      <c r="F8" s="56"/>
    </row>
    <row r="9" spans="1:8" ht="63" customHeight="1">
      <c r="A9" s="55"/>
      <c r="B9" s="59"/>
      <c r="C9" s="5" t="s">
        <v>279</v>
      </c>
      <c r="D9" s="5" t="s">
        <v>148</v>
      </c>
      <c r="E9" s="5" t="s">
        <v>594</v>
      </c>
      <c r="F9" s="56"/>
      <c r="G9" s="119" t="s">
        <v>597</v>
      </c>
      <c r="H9" s="120" t="s">
        <v>593</v>
      </c>
    </row>
    <row r="10" spans="1:8" ht="15">
      <c r="A10" s="60"/>
      <c r="B10" s="132">
        <v>100</v>
      </c>
      <c r="C10" s="132"/>
      <c r="D10" s="6" t="s">
        <v>280</v>
      </c>
      <c r="E10" s="123">
        <f>E11+E12+E13+E16+E18+E19++E15</f>
        <v>36098267</v>
      </c>
      <c r="F10" s="124"/>
      <c r="G10" s="125">
        <f>G11+G12+G13+G16+G18+G19++G15</f>
        <v>34214825.81</v>
      </c>
      <c r="H10" s="121">
        <f>G10/E10*100</f>
        <v>94.7824609142594</v>
      </c>
    </row>
    <row r="11" spans="1:8" ht="48" customHeight="1">
      <c r="A11" s="60"/>
      <c r="B11" s="47">
        <v>100</v>
      </c>
      <c r="C11" s="47">
        <v>102</v>
      </c>
      <c r="D11" s="30" t="s">
        <v>281</v>
      </c>
      <c r="E11" s="126">
        <v>1448700</v>
      </c>
      <c r="F11" s="124"/>
      <c r="G11" s="127">
        <v>1445020.86</v>
      </c>
      <c r="H11" s="121">
        <f aca="true" t="shared" si="0" ref="H11:H77">G11/E11*100</f>
        <v>99.74603851729137</v>
      </c>
    </row>
    <row r="12" spans="1:8" ht="64.5" customHeight="1">
      <c r="A12" s="60"/>
      <c r="B12" s="47">
        <v>100</v>
      </c>
      <c r="C12" s="47">
        <v>103</v>
      </c>
      <c r="D12" s="30" t="s">
        <v>282</v>
      </c>
      <c r="E12" s="126">
        <v>10400</v>
      </c>
      <c r="F12" s="124"/>
      <c r="G12" s="127">
        <v>10272.7</v>
      </c>
      <c r="H12" s="121">
        <f t="shared" si="0"/>
        <v>98.77596153846154</v>
      </c>
    </row>
    <row r="13" spans="1:8" ht="66.75" customHeight="1">
      <c r="A13" s="60"/>
      <c r="B13" s="47">
        <v>100</v>
      </c>
      <c r="C13" s="47">
        <v>104</v>
      </c>
      <c r="D13" s="30" t="s">
        <v>283</v>
      </c>
      <c r="E13" s="126">
        <v>17653073</v>
      </c>
      <c r="F13" s="124"/>
      <c r="G13" s="127">
        <v>17374082.84</v>
      </c>
      <c r="H13" s="121">
        <f t="shared" si="0"/>
        <v>98.41959436750757</v>
      </c>
    </row>
    <row r="14" spans="1:8" ht="14.25" customHeight="1" hidden="1">
      <c r="A14" s="60"/>
      <c r="B14" s="47">
        <v>100</v>
      </c>
      <c r="C14" s="47">
        <v>105</v>
      </c>
      <c r="D14" s="30" t="s">
        <v>284</v>
      </c>
      <c r="E14" s="126"/>
      <c r="F14" s="124"/>
      <c r="G14" s="128"/>
      <c r="H14" s="121" t="e">
        <f t="shared" si="0"/>
        <v>#DIV/0!</v>
      </c>
    </row>
    <row r="15" spans="1:8" ht="14.25" customHeight="1">
      <c r="A15" s="60"/>
      <c r="B15" s="47"/>
      <c r="C15" s="47">
        <v>105</v>
      </c>
      <c r="D15" s="30" t="s">
        <v>284</v>
      </c>
      <c r="E15" s="126">
        <v>7450</v>
      </c>
      <c r="F15" s="124"/>
      <c r="G15" s="128">
        <v>7450</v>
      </c>
      <c r="H15" s="121">
        <f t="shared" si="0"/>
        <v>100</v>
      </c>
    </row>
    <row r="16" spans="1:8" ht="64.5" customHeight="1">
      <c r="A16" s="60"/>
      <c r="B16" s="47">
        <v>100</v>
      </c>
      <c r="C16" s="47">
        <v>106</v>
      </c>
      <c r="D16" s="30" t="s">
        <v>285</v>
      </c>
      <c r="E16" s="126">
        <v>7990000</v>
      </c>
      <c r="F16" s="124"/>
      <c r="G16" s="127">
        <v>7843168.25</v>
      </c>
      <c r="H16" s="121">
        <f t="shared" si="0"/>
        <v>98.16230600750939</v>
      </c>
    </row>
    <row r="17" spans="1:8" ht="30.75" hidden="1">
      <c r="A17" s="60"/>
      <c r="B17" s="47">
        <v>100</v>
      </c>
      <c r="C17" s="47">
        <v>107</v>
      </c>
      <c r="D17" s="30" t="s">
        <v>286</v>
      </c>
      <c r="E17" s="126"/>
      <c r="F17" s="124"/>
      <c r="G17" s="128"/>
      <c r="H17" s="121" t="e">
        <f t="shared" si="0"/>
        <v>#DIV/0!</v>
      </c>
    </row>
    <row r="18" spans="1:8" ht="15">
      <c r="A18" s="60"/>
      <c r="B18" s="47">
        <v>100</v>
      </c>
      <c r="C18" s="47">
        <v>111</v>
      </c>
      <c r="D18" s="30" t="s">
        <v>287</v>
      </c>
      <c r="E18" s="126">
        <v>130000</v>
      </c>
      <c r="F18" s="124"/>
      <c r="G18" s="128">
        <v>130000</v>
      </c>
      <c r="H18" s="121">
        <f t="shared" si="0"/>
        <v>100</v>
      </c>
    </row>
    <row r="19" spans="1:8" ht="15">
      <c r="A19" s="60"/>
      <c r="B19" s="47">
        <v>100</v>
      </c>
      <c r="C19" s="47">
        <v>113</v>
      </c>
      <c r="D19" s="30" t="s">
        <v>288</v>
      </c>
      <c r="E19" s="126">
        <v>8858644</v>
      </c>
      <c r="F19" s="124"/>
      <c r="G19" s="128">
        <v>7404831.16</v>
      </c>
      <c r="H19" s="121">
        <f t="shared" si="0"/>
        <v>83.58876550406586</v>
      </c>
    </row>
    <row r="20" spans="1:8" ht="15">
      <c r="A20" s="60"/>
      <c r="B20" s="132">
        <v>200</v>
      </c>
      <c r="C20" s="132"/>
      <c r="D20" s="6" t="s">
        <v>289</v>
      </c>
      <c r="E20" s="123">
        <f>SUM(E21:E22)</f>
        <v>539130</v>
      </c>
      <c r="F20" s="124"/>
      <c r="G20" s="125">
        <f>G21</f>
        <v>539130</v>
      </c>
      <c r="H20" s="121">
        <f t="shared" si="0"/>
        <v>100</v>
      </c>
    </row>
    <row r="21" spans="1:8" ht="15" customHeight="1">
      <c r="A21" s="60"/>
      <c r="B21" s="47">
        <v>200</v>
      </c>
      <c r="C21" s="47">
        <v>203</v>
      </c>
      <c r="D21" s="30" t="s">
        <v>290</v>
      </c>
      <c r="E21" s="126">
        <v>539130</v>
      </c>
      <c r="F21" s="124"/>
      <c r="G21" s="128">
        <v>539130</v>
      </c>
      <c r="H21" s="121">
        <f t="shared" si="0"/>
        <v>100</v>
      </c>
    </row>
    <row r="22" spans="1:8" ht="15.75" customHeight="1" hidden="1">
      <c r="A22" s="60"/>
      <c r="B22" s="47">
        <v>200</v>
      </c>
      <c r="C22" s="47">
        <v>204</v>
      </c>
      <c r="D22" s="30" t="s">
        <v>291</v>
      </c>
      <c r="E22" s="126"/>
      <c r="F22" s="124"/>
      <c r="G22" s="128"/>
      <c r="H22" s="121" t="e">
        <f t="shared" si="0"/>
        <v>#DIV/0!</v>
      </c>
    </row>
    <row r="23" spans="1:8" ht="30">
      <c r="A23" s="60"/>
      <c r="B23" s="132">
        <v>300</v>
      </c>
      <c r="C23" s="132"/>
      <c r="D23" s="6" t="s">
        <v>292</v>
      </c>
      <c r="E23" s="123">
        <f>SUM(E24:E27)</f>
        <v>115000</v>
      </c>
      <c r="F23" s="124"/>
      <c r="G23" s="129">
        <f>G25</f>
        <v>114069.76</v>
      </c>
      <c r="H23" s="121">
        <f t="shared" si="0"/>
        <v>99.19109565217391</v>
      </c>
    </row>
    <row r="24" spans="1:8" ht="15" hidden="1">
      <c r="A24" s="60"/>
      <c r="B24" s="47">
        <v>300</v>
      </c>
      <c r="C24" s="47">
        <v>304</v>
      </c>
      <c r="D24" s="30" t="s">
        <v>293</v>
      </c>
      <c r="E24" s="126"/>
      <c r="F24" s="124"/>
      <c r="G24" s="128"/>
      <c r="H24" s="121" t="e">
        <f t="shared" si="0"/>
        <v>#DIV/0!</v>
      </c>
    </row>
    <row r="25" spans="1:8" ht="33" customHeight="1">
      <c r="A25" s="60"/>
      <c r="B25" s="47">
        <v>300</v>
      </c>
      <c r="C25" s="47">
        <v>309</v>
      </c>
      <c r="D25" s="30" t="s">
        <v>294</v>
      </c>
      <c r="E25" s="126">
        <v>115000</v>
      </c>
      <c r="F25" s="124"/>
      <c r="G25" s="127">
        <v>114069.76</v>
      </c>
      <c r="H25" s="121">
        <f t="shared" si="0"/>
        <v>99.19109565217391</v>
      </c>
    </row>
    <row r="26" spans="1:8" ht="15" hidden="1">
      <c r="A26" s="60"/>
      <c r="B26" s="47">
        <v>300</v>
      </c>
      <c r="C26" s="47">
        <v>310</v>
      </c>
      <c r="D26" s="30" t="s">
        <v>295</v>
      </c>
      <c r="E26" s="126"/>
      <c r="F26" s="124"/>
      <c r="G26" s="128"/>
      <c r="H26" s="121" t="e">
        <f t="shared" si="0"/>
        <v>#DIV/0!</v>
      </c>
    </row>
    <row r="27" spans="1:8" ht="11.25" customHeight="1" hidden="1">
      <c r="A27" s="60"/>
      <c r="B27" s="47">
        <v>300</v>
      </c>
      <c r="C27" s="47">
        <v>314</v>
      </c>
      <c r="D27" s="30" t="s">
        <v>296</v>
      </c>
      <c r="E27" s="126"/>
      <c r="F27" s="124"/>
      <c r="G27" s="128"/>
      <c r="H27" s="121" t="e">
        <f t="shared" si="0"/>
        <v>#DIV/0!</v>
      </c>
    </row>
    <row r="28" spans="1:8" ht="15">
      <c r="A28" s="60"/>
      <c r="B28" s="132">
        <v>400</v>
      </c>
      <c r="C28" s="132"/>
      <c r="D28" s="6" t="s">
        <v>297</v>
      </c>
      <c r="E28" s="123">
        <f>E33+E36+E37+E39+E32</f>
        <v>44019634</v>
      </c>
      <c r="F28" s="124"/>
      <c r="G28" s="125">
        <f>G33+G36+G37+G39+G32</f>
        <v>39128577.11</v>
      </c>
      <c r="H28" s="121">
        <f t="shared" si="0"/>
        <v>88.88891968070429</v>
      </c>
    </row>
    <row r="29" spans="1:8" ht="15" hidden="1">
      <c r="A29" s="60"/>
      <c r="B29" s="47">
        <v>400</v>
      </c>
      <c r="C29" s="47">
        <v>401</v>
      </c>
      <c r="D29" s="30" t="s">
        <v>298</v>
      </c>
      <c r="E29" s="126"/>
      <c r="F29" s="124"/>
      <c r="G29" s="128"/>
      <c r="H29" s="121" t="e">
        <f t="shared" si="0"/>
        <v>#DIV/0!</v>
      </c>
    </row>
    <row r="30" spans="1:8" ht="15" hidden="1">
      <c r="A30" s="60"/>
      <c r="B30" s="47">
        <v>400</v>
      </c>
      <c r="C30" s="47">
        <v>402</v>
      </c>
      <c r="D30" s="30" t="s">
        <v>299</v>
      </c>
      <c r="E30" s="126"/>
      <c r="F30" s="124"/>
      <c r="G30" s="128"/>
      <c r="H30" s="121" t="e">
        <f t="shared" si="0"/>
        <v>#DIV/0!</v>
      </c>
    </row>
    <row r="31" spans="1:8" ht="30.75" hidden="1">
      <c r="A31" s="60"/>
      <c r="B31" s="47">
        <v>400</v>
      </c>
      <c r="C31" s="47">
        <v>404</v>
      </c>
      <c r="D31" s="30" t="s">
        <v>300</v>
      </c>
      <c r="E31" s="126"/>
      <c r="F31" s="124"/>
      <c r="G31" s="128"/>
      <c r="H31" s="121" t="e">
        <f t="shared" si="0"/>
        <v>#DIV/0!</v>
      </c>
    </row>
    <row r="32" spans="1:8" ht="15" hidden="1">
      <c r="A32" s="60"/>
      <c r="B32" s="47"/>
      <c r="C32" s="47">
        <v>402</v>
      </c>
      <c r="D32" s="30" t="s">
        <v>299</v>
      </c>
      <c r="E32" s="126">
        <v>0</v>
      </c>
      <c r="F32" s="124"/>
      <c r="G32" s="128">
        <v>0</v>
      </c>
      <c r="H32" s="121" t="e">
        <f t="shared" si="0"/>
        <v>#DIV/0!</v>
      </c>
    </row>
    <row r="33" spans="1:8" ht="15">
      <c r="A33" s="60"/>
      <c r="B33" s="47">
        <v>400</v>
      </c>
      <c r="C33" s="47">
        <v>405</v>
      </c>
      <c r="D33" s="30" t="s">
        <v>301</v>
      </c>
      <c r="E33" s="126">
        <v>2317843</v>
      </c>
      <c r="F33" s="124"/>
      <c r="G33" s="128">
        <v>2117156.4</v>
      </c>
      <c r="H33" s="121">
        <f t="shared" si="0"/>
        <v>91.34166550538583</v>
      </c>
    </row>
    <row r="34" spans="1:8" ht="15" hidden="1">
      <c r="A34" s="60"/>
      <c r="B34" s="47">
        <v>400</v>
      </c>
      <c r="C34" s="47">
        <v>406</v>
      </c>
      <c r="D34" s="30" t="s">
        <v>302</v>
      </c>
      <c r="E34" s="126"/>
      <c r="F34" s="124"/>
      <c r="G34" s="128"/>
      <c r="H34" s="121" t="e">
        <f t="shared" si="0"/>
        <v>#DIV/0!</v>
      </c>
    </row>
    <row r="35" spans="1:8" ht="15" hidden="1">
      <c r="A35" s="60"/>
      <c r="B35" s="47">
        <v>400</v>
      </c>
      <c r="C35" s="47">
        <v>407</v>
      </c>
      <c r="D35" s="30" t="s">
        <v>303</v>
      </c>
      <c r="E35" s="126"/>
      <c r="F35" s="124"/>
      <c r="G35" s="128"/>
      <c r="H35" s="121" t="e">
        <f t="shared" si="0"/>
        <v>#DIV/0!</v>
      </c>
    </row>
    <row r="36" spans="1:8" ht="15">
      <c r="A36" s="60"/>
      <c r="B36" s="47">
        <v>400</v>
      </c>
      <c r="C36" s="47">
        <v>408</v>
      </c>
      <c r="D36" s="30" t="s">
        <v>304</v>
      </c>
      <c r="E36" s="126">
        <v>7188000</v>
      </c>
      <c r="F36" s="124"/>
      <c r="G36" s="128">
        <v>7187779.91</v>
      </c>
      <c r="H36" s="121">
        <f t="shared" si="0"/>
        <v>99.99693809126322</v>
      </c>
    </row>
    <row r="37" spans="1:8" ht="15">
      <c r="A37" s="60"/>
      <c r="B37" s="47">
        <v>400</v>
      </c>
      <c r="C37" s="47">
        <v>409</v>
      </c>
      <c r="D37" s="30" t="s">
        <v>305</v>
      </c>
      <c r="E37" s="126">
        <v>34370478</v>
      </c>
      <c r="F37" s="124"/>
      <c r="G37" s="128">
        <v>29712635.8</v>
      </c>
      <c r="H37" s="121">
        <f t="shared" si="0"/>
        <v>86.44813086393503</v>
      </c>
    </row>
    <row r="38" spans="1:8" ht="15" hidden="1">
      <c r="A38" s="60"/>
      <c r="B38" s="47">
        <v>400</v>
      </c>
      <c r="C38" s="47">
        <v>410</v>
      </c>
      <c r="D38" s="30" t="s">
        <v>306</v>
      </c>
      <c r="E38" s="126"/>
      <c r="F38" s="124"/>
      <c r="G38" s="128"/>
      <c r="H38" s="121" t="e">
        <f t="shared" si="0"/>
        <v>#DIV/0!</v>
      </c>
    </row>
    <row r="39" spans="1:8" ht="30.75">
      <c r="A39" s="60"/>
      <c r="B39" s="47">
        <v>400</v>
      </c>
      <c r="C39" s="47">
        <v>412</v>
      </c>
      <c r="D39" s="30" t="s">
        <v>307</v>
      </c>
      <c r="E39" s="126">
        <v>143313</v>
      </c>
      <c r="F39" s="124"/>
      <c r="G39" s="127">
        <v>111005</v>
      </c>
      <c r="H39" s="121">
        <f t="shared" si="0"/>
        <v>77.4563368291781</v>
      </c>
    </row>
    <row r="40" spans="1:8" ht="15">
      <c r="A40" s="60"/>
      <c r="B40" s="132">
        <v>500</v>
      </c>
      <c r="C40" s="132"/>
      <c r="D40" s="6" t="s">
        <v>308</v>
      </c>
      <c r="E40" s="123">
        <f>SUM(E41:E44)</f>
        <v>14728352</v>
      </c>
      <c r="F40" s="124"/>
      <c r="G40" s="125">
        <f>G42+G43</f>
        <v>14728352</v>
      </c>
      <c r="H40" s="121">
        <f t="shared" si="0"/>
        <v>100</v>
      </c>
    </row>
    <row r="41" spans="1:8" ht="15" hidden="1">
      <c r="A41" s="60"/>
      <c r="B41" s="47">
        <v>500</v>
      </c>
      <c r="C41" s="47">
        <v>501</v>
      </c>
      <c r="D41" s="30" t="s">
        <v>309</v>
      </c>
      <c r="E41" s="126"/>
      <c r="F41" s="124"/>
      <c r="G41" s="128"/>
      <c r="H41" s="121" t="e">
        <f t="shared" si="0"/>
        <v>#DIV/0!</v>
      </c>
    </row>
    <row r="42" spans="1:8" ht="15">
      <c r="A42" s="60"/>
      <c r="B42" s="47"/>
      <c r="C42" s="47">
        <v>501</v>
      </c>
      <c r="D42" s="30" t="s">
        <v>309</v>
      </c>
      <c r="E42" s="126">
        <v>9088482</v>
      </c>
      <c r="F42" s="124"/>
      <c r="G42" s="128">
        <v>9088482</v>
      </c>
      <c r="H42" s="121">
        <f t="shared" si="0"/>
        <v>100</v>
      </c>
    </row>
    <row r="43" spans="1:8" ht="15">
      <c r="A43" s="60"/>
      <c r="B43" s="47">
        <v>500</v>
      </c>
      <c r="C43" s="47">
        <v>502</v>
      </c>
      <c r="D43" s="30" t="s">
        <v>310</v>
      </c>
      <c r="E43" s="126">
        <v>5639870</v>
      </c>
      <c r="F43" s="124"/>
      <c r="G43" s="128">
        <v>5639870</v>
      </c>
      <c r="H43" s="121">
        <f t="shared" si="0"/>
        <v>100</v>
      </c>
    </row>
    <row r="44" spans="1:8" ht="30.75" hidden="1">
      <c r="A44" s="60"/>
      <c r="B44" s="47">
        <v>500</v>
      </c>
      <c r="C44" s="47">
        <v>505</v>
      </c>
      <c r="D44" s="30" t="s">
        <v>311</v>
      </c>
      <c r="E44" s="126"/>
      <c r="F44" s="124"/>
      <c r="G44" s="128"/>
      <c r="H44" s="121" t="e">
        <f t="shared" si="0"/>
        <v>#DIV/0!</v>
      </c>
    </row>
    <row r="45" spans="1:8" ht="15" hidden="1">
      <c r="A45" s="60"/>
      <c r="B45" s="132">
        <v>600</v>
      </c>
      <c r="C45" s="132"/>
      <c r="D45" s="6" t="s">
        <v>312</v>
      </c>
      <c r="E45" s="123"/>
      <c r="F45" s="124"/>
      <c r="G45" s="128"/>
      <c r="H45" s="121" t="e">
        <f t="shared" si="0"/>
        <v>#DIV/0!</v>
      </c>
    </row>
    <row r="46" spans="1:8" ht="30.75" hidden="1">
      <c r="A46" s="60"/>
      <c r="B46" s="47">
        <v>600</v>
      </c>
      <c r="C46" s="47">
        <v>603</v>
      </c>
      <c r="D46" s="30" t="s">
        <v>313</v>
      </c>
      <c r="E46" s="126"/>
      <c r="F46" s="124"/>
      <c r="G46" s="128"/>
      <c r="H46" s="121" t="e">
        <f t="shared" si="0"/>
        <v>#DIV/0!</v>
      </c>
    </row>
    <row r="47" spans="1:8" ht="30.75" hidden="1">
      <c r="A47" s="60"/>
      <c r="B47" s="47">
        <v>600</v>
      </c>
      <c r="C47" s="47">
        <v>605</v>
      </c>
      <c r="D47" s="30" t="s">
        <v>314</v>
      </c>
      <c r="E47" s="126"/>
      <c r="F47" s="124"/>
      <c r="G47" s="128"/>
      <c r="H47" s="121" t="e">
        <f t="shared" si="0"/>
        <v>#DIV/0!</v>
      </c>
    </row>
    <row r="48" spans="1:8" ht="15">
      <c r="A48" s="60"/>
      <c r="B48" s="132">
        <v>700</v>
      </c>
      <c r="C48" s="132"/>
      <c r="D48" s="6" t="s">
        <v>315</v>
      </c>
      <c r="E48" s="123">
        <f>E49+E50+E53+E54</f>
        <v>206872085</v>
      </c>
      <c r="F48" s="124"/>
      <c r="G48" s="125">
        <f>G49+G50+G53+G54</f>
        <v>204125808.01</v>
      </c>
      <c r="H48" s="121">
        <f t="shared" si="0"/>
        <v>98.6724758006862</v>
      </c>
    </row>
    <row r="49" spans="1:8" ht="15">
      <c r="A49" s="60"/>
      <c r="B49" s="47">
        <v>700</v>
      </c>
      <c r="C49" s="47">
        <v>701</v>
      </c>
      <c r="D49" s="30" t="s">
        <v>316</v>
      </c>
      <c r="E49" s="126">
        <v>42487603</v>
      </c>
      <c r="F49" s="124"/>
      <c r="G49" s="128">
        <v>42019700.03</v>
      </c>
      <c r="H49" s="121">
        <f t="shared" si="0"/>
        <v>98.89873060148862</v>
      </c>
    </row>
    <row r="50" spans="1:8" ht="15">
      <c r="A50" s="60"/>
      <c r="B50" s="47">
        <v>700</v>
      </c>
      <c r="C50" s="47">
        <v>702</v>
      </c>
      <c r="D50" s="30" t="s">
        <v>317</v>
      </c>
      <c r="E50" s="126">
        <v>149310217</v>
      </c>
      <c r="F50" s="124"/>
      <c r="G50" s="128">
        <v>147548921.95</v>
      </c>
      <c r="H50" s="121">
        <f t="shared" si="0"/>
        <v>98.82037874876305</v>
      </c>
    </row>
    <row r="51" spans="1:8" ht="15" hidden="1">
      <c r="A51" s="60"/>
      <c r="B51" s="47">
        <v>700</v>
      </c>
      <c r="C51" s="47">
        <v>704</v>
      </c>
      <c r="D51" s="30" t="s">
        <v>318</v>
      </c>
      <c r="E51" s="126"/>
      <c r="F51" s="124"/>
      <c r="G51" s="128"/>
      <c r="H51" s="121" t="e">
        <f t="shared" si="0"/>
        <v>#DIV/0!</v>
      </c>
    </row>
    <row r="52" spans="1:8" ht="30.75" hidden="1">
      <c r="A52" s="60"/>
      <c r="B52" s="47">
        <v>700</v>
      </c>
      <c r="C52" s="47">
        <v>705</v>
      </c>
      <c r="D52" s="30" t="s">
        <v>319</v>
      </c>
      <c r="E52" s="126"/>
      <c r="F52" s="124"/>
      <c r="G52" s="128"/>
      <c r="H52" s="121" t="e">
        <f t="shared" si="0"/>
        <v>#DIV/0!</v>
      </c>
    </row>
    <row r="53" spans="1:8" ht="15">
      <c r="A53" s="60"/>
      <c r="B53" s="47">
        <v>700</v>
      </c>
      <c r="C53" s="47">
        <v>707</v>
      </c>
      <c r="D53" s="30" t="s">
        <v>320</v>
      </c>
      <c r="E53" s="126">
        <v>4765963</v>
      </c>
      <c r="F53" s="124"/>
      <c r="G53" s="127">
        <v>4747979.46</v>
      </c>
      <c r="H53" s="121">
        <f t="shared" si="0"/>
        <v>99.62266723430291</v>
      </c>
    </row>
    <row r="54" spans="1:8" ht="15">
      <c r="A54" s="60"/>
      <c r="B54" s="47">
        <v>700</v>
      </c>
      <c r="C54" s="47">
        <v>709</v>
      </c>
      <c r="D54" s="30" t="s">
        <v>321</v>
      </c>
      <c r="E54" s="126">
        <v>10308302</v>
      </c>
      <c r="F54" s="124"/>
      <c r="G54" s="128">
        <v>9809206.57</v>
      </c>
      <c r="H54" s="121">
        <f t="shared" si="0"/>
        <v>95.15831579245544</v>
      </c>
    </row>
    <row r="55" spans="1:8" ht="15">
      <c r="A55" s="60"/>
      <c r="B55" s="132">
        <v>800</v>
      </c>
      <c r="C55" s="132"/>
      <c r="D55" s="6" t="s">
        <v>322</v>
      </c>
      <c r="E55" s="123">
        <f>E56+E57</f>
        <v>47233935</v>
      </c>
      <c r="F55" s="124"/>
      <c r="G55" s="125">
        <f>G56+G57</f>
        <v>43316027.21</v>
      </c>
      <c r="H55" s="121">
        <f t="shared" si="0"/>
        <v>91.70531146727454</v>
      </c>
    </row>
    <row r="56" spans="1:8" ht="15">
      <c r="A56" s="60"/>
      <c r="B56" s="47">
        <v>800</v>
      </c>
      <c r="C56" s="47">
        <v>801</v>
      </c>
      <c r="D56" s="30" t="s">
        <v>323</v>
      </c>
      <c r="E56" s="126">
        <v>42028131</v>
      </c>
      <c r="F56" s="124"/>
      <c r="G56" s="128">
        <v>38137579.22</v>
      </c>
      <c r="H56" s="121">
        <f t="shared" si="0"/>
        <v>90.74298169480817</v>
      </c>
    </row>
    <row r="57" spans="1:8" ht="30.75">
      <c r="A57" s="60"/>
      <c r="B57" s="47">
        <v>800</v>
      </c>
      <c r="C57" s="47">
        <v>804</v>
      </c>
      <c r="D57" s="30" t="s">
        <v>324</v>
      </c>
      <c r="E57" s="126">
        <v>5205804</v>
      </c>
      <c r="F57" s="124"/>
      <c r="G57" s="127">
        <v>5178447.99</v>
      </c>
      <c r="H57" s="121">
        <f t="shared" si="0"/>
        <v>99.47450941295524</v>
      </c>
    </row>
    <row r="58" spans="1:8" ht="15" hidden="1">
      <c r="A58" s="60"/>
      <c r="B58" s="132">
        <v>900</v>
      </c>
      <c r="C58" s="132"/>
      <c r="D58" s="6" t="s">
        <v>325</v>
      </c>
      <c r="E58" s="123"/>
      <c r="F58" s="124"/>
      <c r="G58" s="128"/>
      <c r="H58" s="121" t="e">
        <f t="shared" si="0"/>
        <v>#DIV/0!</v>
      </c>
    </row>
    <row r="59" spans="1:8" ht="15" hidden="1">
      <c r="A59" s="60"/>
      <c r="B59" s="47">
        <v>900</v>
      </c>
      <c r="C59" s="47">
        <v>901</v>
      </c>
      <c r="D59" s="30" t="s">
        <v>326</v>
      </c>
      <c r="E59" s="126"/>
      <c r="F59" s="124"/>
      <c r="G59" s="128"/>
      <c r="H59" s="121" t="e">
        <f t="shared" si="0"/>
        <v>#DIV/0!</v>
      </c>
    </row>
    <row r="60" spans="1:8" ht="15" hidden="1">
      <c r="A60" s="60"/>
      <c r="B60" s="47">
        <v>900</v>
      </c>
      <c r="C60" s="47">
        <v>902</v>
      </c>
      <c r="D60" s="30" t="s">
        <v>327</v>
      </c>
      <c r="E60" s="126"/>
      <c r="F60" s="124"/>
      <c r="G60" s="128"/>
      <c r="H60" s="121" t="e">
        <f t="shared" si="0"/>
        <v>#DIV/0!</v>
      </c>
    </row>
    <row r="61" spans="1:8" ht="30.75" hidden="1">
      <c r="A61" s="60"/>
      <c r="B61" s="47">
        <v>900</v>
      </c>
      <c r="C61" s="47">
        <v>903</v>
      </c>
      <c r="D61" s="30" t="s">
        <v>328</v>
      </c>
      <c r="E61" s="126"/>
      <c r="F61" s="124"/>
      <c r="G61" s="128"/>
      <c r="H61" s="121" t="e">
        <f t="shared" si="0"/>
        <v>#DIV/0!</v>
      </c>
    </row>
    <row r="62" spans="1:8" ht="15" hidden="1">
      <c r="A62" s="60"/>
      <c r="B62" s="47">
        <v>900</v>
      </c>
      <c r="C62" s="47">
        <v>904</v>
      </c>
      <c r="D62" s="30" t="s">
        <v>329</v>
      </c>
      <c r="E62" s="126"/>
      <c r="F62" s="124"/>
      <c r="G62" s="128"/>
      <c r="H62" s="121" t="e">
        <f t="shared" si="0"/>
        <v>#DIV/0!</v>
      </c>
    </row>
    <row r="63" spans="1:8" ht="15" hidden="1">
      <c r="A63" s="60"/>
      <c r="B63" s="47">
        <v>900</v>
      </c>
      <c r="C63" s="47">
        <v>905</v>
      </c>
      <c r="D63" s="30" t="s">
        <v>330</v>
      </c>
      <c r="E63" s="126"/>
      <c r="F63" s="124"/>
      <c r="G63" s="128"/>
      <c r="H63" s="121" t="e">
        <f t="shared" si="0"/>
        <v>#DIV/0!</v>
      </c>
    </row>
    <row r="64" spans="1:8" ht="46.5" hidden="1">
      <c r="A64" s="60"/>
      <c r="B64" s="47">
        <v>900</v>
      </c>
      <c r="C64" s="47">
        <v>906</v>
      </c>
      <c r="D64" s="30" t="s">
        <v>331</v>
      </c>
      <c r="E64" s="126"/>
      <c r="F64" s="124"/>
      <c r="G64" s="128"/>
      <c r="H64" s="121" t="e">
        <f t="shared" si="0"/>
        <v>#DIV/0!</v>
      </c>
    </row>
    <row r="65" spans="1:8" ht="15" hidden="1">
      <c r="A65" s="60"/>
      <c r="B65" s="47">
        <v>900</v>
      </c>
      <c r="C65" s="47">
        <v>909</v>
      </c>
      <c r="D65" s="30" t="s">
        <v>332</v>
      </c>
      <c r="E65" s="126"/>
      <c r="F65" s="124"/>
      <c r="G65" s="128"/>
      <c r="H65" s="121" t="e">
        <f t="shared" si="0"/>
        <v>#DIV/0!</v>
      </c>
    </row>
    <row r="66" spans="1:8" ht="15">
      <c r="A66" s="60"/>
      <c r="B66" s="132">
        <v>1000</v>
      </c>
      <c r="C66" s="132"/>
      <c r="D66" s="6" t="s">
        <v>333</v>
      </c>
      <c r="E66" s="123">
        <f>E67+E68+E69+E70+E71</f>
        <v>126769991</v>
      </c>
      <c r="F66" s="124"/>
      <c r="G66" s="125">
        <f>G67+G68+G69+G70+G71</f>
        <v>122971032.09</v>
      </c>
      <c r="H66" s="121">
        <f t="shared" si="0"/>
        <v>97.00326640395518</v>
      </c>
    </row>
    <row r="67" spans="1:8" ht="15">
      <c r="A67" s="60"/>
      <c r="B67" s="47">
        <v>1000</v>
      </c>
      <c r="C67" s="47">
        <v>1001</v>
      </c>
      <c r="D67" s="30" t="s">
        <v>334</v>
      </c>
      <c r="E67" s="126">
        <v>1188193</v>
      </c>
      <c r="F67" s="124"/>
      <c r="G67" s="128">
        <v>1188192.56</v>
      </c>
      <c r="H67" s="121">
        <f t="shared" si="0"/>
        <v>99.99996296897895</v>
      </c>
    </row>
    <row r="68" spans="1:8" ht="15">
      <c r="A68" s="60"/>
      <c r="B68" s="47">
        <v>1000</v>
      </c>
      <c r="C68" s="47">
        <v>1002</v>
      </c>
      <c r="D68" s="30" t="s">
        <v>335</v>
      </c>
      <c r="E68" s="126">
        <v>36052107</v>
      </c>
      <c r="F68" s="124"/>
      <c r="G68" s="128">
        <v>35583600</v>
      </c>
      <c r="H68" s="121">
        <f t="shared" si="0"/>
        <v>98.70047262424912</v>
      </c>
    </row>
    <row r="69" spans="1:8" ht="15">
      <c r="A69" s="60"/>
      <c r="B69" s="47">
        <v>1000</v>
      </c>
      <c r="C69" s="47">
        <v>1003</v>
      </c>
      <c r="D69" s="30" t="s">
        <v>336</v>
      </c>
      <c r="E69" s="126">
        <v>55921519</v>
      </c>
      <c r="F69" s="124"/>
      <c r="G69" s="128">
        <v>53134386.45</v>
      </c>
      <c r="H69" s="121">
        <f t="shared" si="0"/>
        <v>95.01599277015347</v>
      </c>
    </row>
    <row r="70" spans="1:8" ht="15">
      <c r="A70" s="60"/>
      <c r="B70" s="47">
        <v>1000</v>
      </c>
      <c r="C70" s="47">
        <v>1004</v>
      </c>
      <c r="D70" s="30" t="s">
        <v>337</v>
      </c>
      <c r="E70" s="126">
        <v>26423550</v>
      </c>
      <c r="F70" s="124"/>
      <c r="G70" s="128">
        <v>26129542.4</v>
      </c>
      <c r="H70" s="121">
        <f t="shared" si="0"/>
        <v>98.88732740301738</v>
      </c>
    </row>
    <row r="71" spans="1:8" ht="30.75">
      <c r="A71" s="60"/>
      <c r="B71" s="47">
        <v>1000</v>
      </c>
      <c r="C71" s="47">
        <v>1006</v>
      </c>
      <c r="D71" s="30" t="s">
        <v>338</v>
      </c>
      <c r="E71" s="126">
        <v>7184622</v>
      </c>
      <c r="F71" s="124"/>
      <c r="G71" s="127">
        <v>6935310.68</v>
      </c>
      <c r="H71" s="121">
        <f t="shared" si="0"/>
        <v>96.52993128935663</v>
      </c>
    </row>
    <row r="72" spans="1:8" ht="15">
      <c r="A72" s="60"/>
      <c r="B72" s="132">
        <v>1100</v>
      </c>
      <c r="C72" s="132"/>
      <c r="D72" s="6" t="s">
        <v>339</v>
      </c>
      <c r="E72" s="123">
        <f>SUM(E73:E75)</f>
        <v>9989646</v>
      </c>
      <c r="F72" s="124"/>
      <c r="G72" s="125">
        <f>G73</f>
        <v>9601349.21</v>
      </c>
      <c r="H72" s="121">
        <f t="shared" si="0"/>
        <v>96.11300750797376</v>
      </c>
    </row>
    <row r="73" spans="1:8" ht="15">
      <c r="A73" s="60"/>
      <c r="B73" s="47">
        <v>1100</v>
      </c>
      <c r="C73" s="47">
        <v>1102</v>
      </c>
      <c r="D73" s="30" t="s">
        <v>340</v>
      </c>
      <c r="E73" s="126">
        <v>9989646</v>
      </c>
      <c r="F73" s="124"/>
      <c r="G73" s="128">
        <v>9601349.21</v>
      </c>
      <c r="H73" s="121">
        <f t="shared" si="0"/>
        <v>96.11300750797376</v>
      </c>
    </row>
    <row r="74" spans="1:8" ht="15" hidden="1">
      <c r="A74" s="60"/>
      <c r="B74" s="47">
        <v>1100</v>
      </c>
      <c r="C74" s="47">
        <v>1103</v>
      </c>
      <c r="D74" s="30" t="s">
        <v>341</v>
      </c>
      <c r="E74" s="126"/>
      <c r="F74" s="124"/>
      <c r="G74" s="128"/>
      <c r="H74" s="121" t="e">
        <f t="shared" si="0"/>
        <v>#DIV/0!</v>
      </c>
    </row>
    <row r="75" spans="1:8" ht="30.75" hidden="1">
      <c r="A75" s="60"/>
      <c r="B75" s="47">
        <v>1100</v>
      </c>
      <c r="C75" s="47">
        <v>1105</v>
      </c>
      <c r="D75" s="30" t="s">
        <v>342</v>
      </c>
      <c r="E75" s="126"/>
      <c r="F75" s="124"/>
      <c r="G75" s="128"/>
      <c r="H75" s="121" t="e">
        <f t="shared" si="0"/>
        <v>#DIV/0!</v>
      </c>
    </row>
    <row r="76" spans="1:8" ht="15">
      <c r="A76" s="60"/>
      <c r="B76" s="132">
        <v>1200</v>
      </c>
      <c r="C76" s="132"/>
      <c r="D76" s="6" t="s">
        <v>343</v>
      </c>
      <c r="E76" s="123">
        <f>SUM(E77)</f>
        <v>1377350</v>
      </c>
      <c r="F76" s="124"/>
      <c r="G76" s="125">
        <f>G77</f>
        <v>1377350</v>
      </c>
      <c r="H76" s="121">
        <f t="shared" si="0"/>
        <v>100</v>
      </c>
    </row>
    <row r="77" spans="1:8" ht="15">
      <c r="A77" s="60"/>
      <c r="B77" s="47">
        <v>1200</v>
      </c>
      <c r="C77" s="47">
        <v>1202</v>
      </c>
      <c r="D77" s="30" t="s">
        <v>344</v>
      </c>
      <c r="E77" s="126">
        <v>1377350</v>
      </c>
      <c r="F77" s="124"/>
      <c r="G77" s="128">
        <v>1377350</v>
      </c>
      <c r="H77" s="121">
        <f t="shared" si="0"/>
        <v>100</v>
      </c>
    </row>
    <row r="78" spans="1:8" ht="30" hidden="1">
      <c r="A78" s="60"/>
      <c r="B78" s="132">
        <v>1300</v>
      </c>
      <c r="C78" s="132"/>
      <c r="D78" s="6" t="s">
        <v>345</v>
      </c>
      <c r="E78" s="123">
        <f>E79</f>
        <v>10000</v>
      </c>
      <c r="F78" s="124"/>
      <c r="G78" s="128"/>
      <c r="H78" s="121">
        <f aca="true" t="shared" si="1" ref="H78:H85">G78/E78*100</f>
        <v>0</v>
      </c>
    </row>
    <row r="79" spans="1:8" ht="30.75" hidden="1">
      <c r="A79" s="60"/>
      <c r="B79" s="47">
        <v>1300</v>
      </c>
      <c r="C79" s="47">
        <v>1301</v>
      </c>
      <c r="D79" s="30" t="s">
        <v>346</v>
      </c>
      <c r="E79" s="126">
        <f>'Приложение №4 Табл.№1'!J358</f>
        <v>10000</v>
      </c>
      <c r="F79" s="124"/>
      <c r="G79" s="128"/>
      <c r="H79" s="121">
        <f t="shared" si="1"/>
        <v>0</v>
      </c>
    </row>
    <row r="80" spans="1:8" ht="60.75" customHeight="1">
      <c r="A80" s="60"/>
      <c r="B80" s="132">
        <v>1400</v>
      </c>
      <c r="C80" s="132"/>
      <c r="D80" s="6" t="s">
        <v>347</v>
      </c>
      <c r="E80" s="123">
        <f>SUM(E81:E83)</f>
        <v>30464000</v>
      </c>
      <c r="F80" s="124"/>
      <c r="G80" s="129">
        <f>G81</f>
        <v>29571500</v>
      </c>
      <c r="H80" s="121">
        <f t="shared" si="1"/>
        <v>97.0703125</v>
      </c>
    </row>
    <row r="81" spans="1:8" ht="46.5">
      <c r="A81" s="60"/>
      <c r="B81" s="47">
        <v>1400</v>
      </c>
      <c r="C81" s="47">
        <v>1401</v>
      </c>
      <c r="D81" s="30" t="s">
        <v>348</v>
      </c>
      <c r="E81" s="126">
        <v>30464000</v>
      </c>
      <c r="F81" s="124"/>
      <c r="G81" s="127">
        <v>29571500</v>
      </c>
      <c r="H81" s="121">
        <f t="shared" si="1"/>
        <v>97.0703125</v>
      </c>
    </row>
    <row r="82" spans="1:8" ht="15" hidden="1">
      <c r="A82" s="60"/>
      <c r="B82" s="47">
        <v>1400</v>
      </c>
      <c r="C82" s="47">
        <v>1402</v>
      </c>
      <c r="D82" s="30" t="s">
        <v>349</v>
      </c>
      <c r="E82" s="126"/>
      <c r="F82" s="124"/>
      <c r="G82" s="128"/>
      <c r="H82" s="121" t="e">
        <f t="shared" si="1"/>
        <v>#DIV/0!</v>
      </c>
    </row>
    <row r="83" spans="1:8" ht="30.75" hidden="1">
      <c r="A83" s="60"/>
      <c r="B83" s="47">
        <v>1400</v>
      </c>
      <c r="C83" s="47">
        <v>1403</v>
      </c>
      <c r="D83" s="30" t="s">
        <v>350</v>
      </c>
      <c r="E83" s="126"/>
      <c r="F83" s="124"/>
      <c r="G83" s="128"/>
      <c r="H83" s="121" t="e">
        <f t="shared" si="1"/>
        <v>#DIV/0!</v>
      </c>
    </row>
    <row r="84" spans="1:8" ht="409.5" customHeight="1" hidden="1">
      <c r="A84" s="55"/>
      <c r="B84" s="13"/>
      <c r="C84" s="13"/>
      <c r="D84" s="30" t="s">
        <v>371</v>
      </c>
      <c r="E84" s="126"/>
      <c r="F84" s="130"/>
      <c r="G84" s="128"/>
      <c r="H84" s="121" t="e">
        <f t="shared" si="1"/>
        <v>#DIV/0!</v>
      </c>
    </row>
    <row r="85" spans="1:8" ht="15" customHeight="1">
      <c r="A85" s="55"/>
      <c r="B85" s="59"/>
      <c r="C85" s="131" t="s">
        <v>149</v>
      </c>
      <c r="D85" s="131"/>
      <c r="E85" s="123">
        <f>E80+E76+E72+E66+E55+E48+E40+E28+E23+E20+E10</f>
        <v>518207390</v>
      </c>
      <c r="F85" s="130"/>
      <c r="G85" s="125">
        <f>G80+G76+G72+G66+G55+G48+G40+G28+G23+G20+G10</f>
        <v>499688021.2</v>
      </c>
      <c r="H85" s="122">
        <f t="shared" si="1"/>
        <v>96.42626308358898</v>
      </c>
    </row>
  </sheetData>
  <sheetProtection/>
  <mergeCells count="21">
    <mergeCell ref="D4:H4"/>
    <mergeCell ref="D5:H5"/>
    <mergeCell ref="C7:H7"/>
    <mergeCell ref="D1:H1"/>
    <mergeCell ref="D2:H2"/>
    <mergeCell ref="D3:H3"/>
    <mergeCell ref="B58:C58"/>
    <mergeCell ref="B23:C23"/>
    <mergeCell ref="B28:C28"/>
    <mergeCell ref="B40:C40"/>
    <mergeCell ref="B45:C45"/>
    <mergeCell ref="B10:C10"/>
    <mergeCell ref="B48:C48"/>
    <mergeCell ref="B20:C20"/>
    <mergeCell ref="B55:C55"/>
    <mergeCell ref="C85:D85"/>
    <mergeCell ref="B72:C72"/>
    <mergeCell ref="B76:C76"/>
    <mergeCell ref="B78:C78"/>
    <mergeCell ref="B80:C80"/>
    <mergeCell ref="B66:C66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zoomScaleSheetLayoutView="100" zoomScalePageLayoutView="0" workbookViewId="0" topLeftCell="A1">
      <selection activeCell="J53" sqref="J53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6.140625" style="21" customWidth="1"/>
    <col min="11" max="11" width="15.7109375" style="54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8" t="s">
        <v>471</v>
      </c>
      <c r="I1" s="148"/>
      <c r="J1" s="14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9" t="s">
        <v>477</v>
      </c>
      <c r="I2" s="149"/>
      <c r="J2" s="14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8"/>
      <c r="I3" s="148"/>
      <c r="J3" s="14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34" t="s">
        <v>162</v>
      </c>
      <c r="C5" s="134"/>
      <c r="D5" s="134"/>
      <c r="E5" s="134"/>
      <c r="F5" s="134"/>
      <c r="G5" s="134"/>
      <c r="H5" s="134"/>
      <c r="I5" s="134"/>
      <c r="J5" s="134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34" t="s">
        <v>476</v>
      </c>
      <c r="H7" s="134"/>
      <c r="I7" s="134"/>
      <c r="J7" s="134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535</v>
      </c>
      <c r="K12" s="46"/>
    </row>
    <row r="13" spans="1:11" ht="52.5" customHeight="1">
      <c r="A13" s="15"/>
      <c r="B13" s="145" t="s">
        <v>145</v>
      </c>
      <c r="C13" s="145"/>
      <c r="D13" s="145"/>
      <c r="E13" s="145"/>
      <c r="F13" s="146"/>
      <c r="G13" s="6" t="s">
        <v>478</v>
      </c>
      <c r="H13" s="7" t="s">
        <v>144</v>
      </c>
      <c r="I13" s="8" t="s">
        <v>0</v>
      </c>
      <c r="J13" s="9">
        <f>J14+J70</f>
        <v>213773949</v>
      </c>
      <c r="K13" s="51"/>
    </row>
    <row r="14" spans="1:11" ht="45.75" customHeight="1">
      <c r="A14" s="15"/>
      <c r="B14" s="136" t="s">
        <v>143</v>
      </c>
      <c r="C14" s="136"/>
      <c r="D14" s="136"/>
      <c r="E14" s="136"/>
      <c r="F14" s="137"/>
      <c r="G14" s="64" t="s">
        <v>479</v>
      </c>
      <c r="H14" s="13" t="s">
        <v>142</v>
      </c>
      <c r="I14" s="11" t="s">
        <v>0</v>
      </c>
      <c r="J14" s="4">
        <f>J17+J19+J22+J26+J28+J39+J41+J48+J50+J53+J55+J57+J61+J37</f>
        <v>213773949</v>
      </c>
      <c r="K14" s="51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1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1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351</v>
      </c>
      <c r="I17" s="11"/>
      <c r="J17" s="4">
        <f>J18</f>
        <v>68710</v>
      </c>
      <c r="K17" s="51" t="s">
        <v>551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1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6" t="s">
        <v>276</v>
      </c>
      <c r="I19" s="14"/>
      <c r="J19" s="4">
        <f>J20+J21</f>
        <v>26175200</v>
      </c>
      <c r="K19" s="51" t="s">
        <v>552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16175200</v>
      </c>
      <c r="K20" s="51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1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51570772</v>
      </c>
      <c r="K22" s="51" t="s">
        <v>553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1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1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1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1" t="s">
        <v>553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1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1" t="s">
        <v>562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1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1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2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1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1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1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1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1"/>
    </row>
    <row r="37" spans="1:11" ht="23.25" customHeight="1">
      <c r="A37" s="15"/>
      <c r="B37" s="25"/>
      <c r="C37" s="25"/>
      <c r="D37" s="25"/>
      <c r="E37" s="25"/>
      <c r="F37" s="26"/>
      <c r="G37" s="30"/>
      <c r="H37" s="40" t="s">
        <v>582</v>
      </c>
      <c r="I37" s="14"/>
      <c r="J37" s="4">
        <f>J38</f>
        <v>90319</v>
      </c>
      <c r="K37" s="51" t="s">
        <v>562</v>
      </c>
    </row>
    <row r="38" spans="1:11" ht="25.5" customHeight="1">
      <c r="A38" s="15"/>
      <c r="B38" s="25"/>
      <c r="C38" s="25"/>
      <c r="D38" s="25"/>
      <c r="E38" s="25"/>
      <c r="F38" s="26"/>
      <c r="G38" s="30"/>
      <c r="H38" s="40"/>
      <c r="I38" s="14">
        <v>600</v>
      </c>
      <c r="J38" s="4">
        <v>90319</v>
      </c>
      <c r="K38" s="51"/>
    </row>
    <row r="39" spans="1:11" ht="37.5" customHeight="1">
      <c r="A39" s="15"/>
      <c r="B39" s="140" t="s">
        <v>141</v>
      </c>
      <c r="C39" s="140"/>
      <c r="D39" s="140"/>
      <c r="E39" s="140"/>
      <c r="F39" s="141"/>
      <c r="G39" s="30" t="s">
        <v>267</v>
      </c>
      <c r="H39" s="13" t="s">
        <v>140</v>
      </c>
      <c r="I39" s="14" t="s">
        <v>0</v>
      </c>
      <c r="J39" s="4">
        <f>J40</f>
        <v>1015745</v>
      </c>
      <c r="K39" s="51" t="s">
        <v>551</v>
      </c>
    </row>
    <row r="40" spans="1:11" ht="36" customHeight="1">
      <c r="A40" s="15"/>
      <c r="B40" s="138">
        <v>500</v>
      </c>
      <c r="C40" s="138"/>
      <c r="D40" s="138"/>
      <c r="E40" s="138"/>
      <c r="F40" s="139"/>
      <c r="G40" s="30" t="s">
        <v>4</v>
      </c>
      <c r="H40" s="13" t="s">
        <v>0</v>
      </c>
      <c r="I40" s="14">
        <v>600</v>
      </c>
      <c r="J40" s="4">
        <v>1015745</v>
      </c>
      <c r="K40" s="51"/>
    </row>
    <row r="41" spans="1:11" ht="48" customHeight="1">
      <c r="A41" s="15"/>
      <c r="B41" s="140" t="s">
        <v>139</v>
      </c>
      <c r="C41" s="140"/>
      <c r="D41" s="140"/>
      <c r="E41" s="140"/>
      <c r="F41" s="141"/>
      <c r="G41" s="30" t="s">
        <v>240</v>
      </c>
      <c r="H41" s="13" t="s">
        <v>138</v>
      </c>
      <c r="I41" s="14" t="s">
        <v>0</v>
      </c>
      <c r="J41" s="4">
        <f>J43+J42</f>
        <v>8480376</v>
      </c>
      <c r="K41" s="51" t="s">
        <v>551</v>
      </c>
    </row>
    <row r="42" spans="1:11" ht="32.25" customHeight="1">
      <c r="A42" s="15"/>
      <c r="B42" s="33"/>
      <c r="C42" s="33"/>
      <c r="D42" s="33"/>
      <c r="E42" s="33"/>
      <c r="F42" s="34"/>
      <c r="G42" s="30" t="s">
        <v>352</v>
      </c>
      <c r="H42" s="13"/>
      <c r="I42" s="14">
        <v>200</v>
      </c>
      <c r="J42" s="4">
        <v>3137568</v>
      </c>
      <c r="K42" s="51"/>
    </row>
    <row r="43" spans="1:11" ht="17.25" customHeight="1">
      <c r="A43" s="15"/>
      <c r="B43" s="138">
        <v>500</v>
      </c>
      <c r="C43" s="138"/>
      <c r="D43" s="138"/>
      <c r="E43" s="138"/>
      <c r="F43" s="139"/>
      <c r="G43" s="30" t="s">
        <v>5</v>
      </c>
      <c r="H43" s="13" t="s">
        <v>0</v>
      </c>
      <c r="I43" s="14">
        <v>300</v>
      </c>
      <c r="J43" s="4">
        <v>5342808</v>
      </c>
      <c r="K43" s="51"/>
    </row>
    <row r="44" spans="1:11" ht="30.75" hidden="1">
      <c r="A44" s="15"/>
      <c r="B44" s="140" t="s">
        <v>137</v>
      </c>
      <c r="C44" s="140"/>
      <c r="D44" s="140"/>
      <c r="E44" s="140"/>
      <c r="F44" s="141"/>
      <c r="G44" s="30" t="s">
        <v>241</v>
      </c>
      <c r="H44" s="13" t="s">
        <v>136</v>
      </c>
      <c r="I44" s="14" t="s">
        <v>0</v>
      </c>
      <c r="J44" s="4">
        <f>J45</f>
        <v>1613000</v>
      </c>
      <c r="K44" s="51"/>
    </row>
    <row r="45" spans="1:11" ht="34.5" customHeight="1" hidden="1">
      <c r="A45" s="15"/>
      <c r="B45" s="138">
        <v>500</v>
      </c>
      <c r="C45" s="138"/>
      <c r="D45" s="138"/>
      <c r="E45" s="138"/>
      <c r="F45" s="139"/>
      <c r="G45" s="30" t="s">
        <v>4</v>
      </c>
      <c r="H45" s="13" t="s">
        <v>0</v>
      </c>
      <c r="I45" s="14">
        <v>600</v>
      </c>
      <c r="J45" s="4">
        <v>1613000</v>
      </c>
      <c r="K45" s="51"/>
    </row>
    <row r="46" spans="1:11" ht="18.75" customHeight="1" hidden="1">
      <c r="A46" s="15"/>
      <c r="B46" s="33"/>
      <c r="C46" s="33"/>
      <c r="D46" s="33"/>
      <c r="E46" s="33"/>
      <c r="F46" s="34"/>
      <c r="G46" s="30" t="s">
        <v>397</v>
      </c>
      <c r="H46" s="20" t="s">
        <v>410</v>
      </c>
      <c r="I46" s="14"/>
      <c r="J46" s="4">
        <f>J47</f>
        <v>1651000</v>
      </c>
      <c r="K46" s="51"/>
    </row>
    <row r="47" spans="1:11" ht="34.5" customHeight="1" hidden="1">
      <c r="A47" s="15"/>
      <c r="B47" s="33"/>
      <c r="C47" s="33"/>
      <c r="D47" s="33"/>
      <c r="E47" s="33"/>
      <c r="F47" s="34"/>
      <c r="G47" s="30" t="s">
        <v>4</v>
      </c>
      <c r="H47" s="13"/>
      <c r="I47" s="14">
        <v>600</v>
      </c>
      <c r="J47" s="4">
        <v>1651000</v>
      </c>
      <c r="K47" s="51"/>
    </row>
    <row r="48" spans="1:11" ht="66" customHeight="1">
      <c r="A48" s="15"/>
      <c r="B48" s="140" t="s">
        <v>135</v>
      </c>
      <c r="C48" s="140"/>
      <c r="D48" s="140"/>
      <c r="E48" s="140"/>
      <c r="F48" s="141"/>
      <c r="G48" s="30" t="s">
        <v>387</v>
      </c>
      <c r="H48" s="13" t="s">
        <v>134</v>
      </c>
      <c r="I48" s="14" t="s">
        <v>0</v>
      </c>
      <c r="J48" s="4">
        <f>J49</f>
        <v>14374000</v>
      </c>
      <c r="K48" s="51" t="s">
        <v>553</v>
      </c>
    </row>
    <row r="49" spans="1:11" ht="32.25" customHeight="1">
      <c r="A49" s="15"/>
      <c r="B49" s="138">
        <v>500</v>
      </c>
      <c r="C49" s="138"/>
      <c r="D49" s="138"/>
      <c r="E49" s="138"/>
      <c r="F49" s="139"/>
      <c r="G49" s="30" t="s">
        <v>4</v>
      </c>
      <c r="H49" s="13" t="s">
        <v>0</v>
      </c>
      <c r="I49" s="14">
        <v>600</v>
      </c>
      <c r="J49" s="4">
        <v>14374000</v>
      </c>
      <c r="K49" s="51"/>
    </row>
    <row r="50" spans="1:11" ht="21.75" customHeight="1">
      <c r="A50" s="15"/>
      <c r="B50" s="140" t="s">
        <v>133</v>
      </c>
      <c r="C50" s="140"/>
      <c r="D50" s="140"/>
      <c r="E50" s="140"/>
      <c r="F50" s="141"/>
      <c r="G50" s="30" t="s">
        <v>242</v>
      </c>
      <c r="H50" s="13" t="s">
        <v>132</v>
      </c>
      <c r="I50" s="14" t="s">
        <v>0</v>
      </c>
      <c r="J50" s="4">
        <f>J52+J51</f>
        <v>188230</v>
      </c>
      <c r="K50" s="51" t="s">
        <v>551</v>
      </c>
    </row>
    <row r="51" spans="1:11" ht="30.75">
      <c r="A51" s="15"/>
      <c r="B51" s="33"/>
      <c r="C51" s="33"/>
      <c r="D51" s="33"/>
      <c r="E51" s="33"/>
      <c r="F51" s="34"/>
      <c r="G51" s="30" t="s">
        <v>352</v>
      </c>
      <c r="H51" s="13"/>
      <c r="I51" s="14">
        <v>200</v>
      </c>
      <c r="J51" s="4">
        <v>25258</v>
      </c>
      <c r="K51" s="51"/>
    </row>
    <row r="52" spans="1:11" ht="18" customHeight="1">
      <c r="A52" s="15"/>
      <c r="B52" s="138">
        <v>500</v>
      </c>
      <c r="C52" s="138"/>
      <c r="D52" s="138"/>
      <c r="E52" s="138"/>
      <c r="F52" s="139"/>
      <c r="G52" s="30" t="s">
        <v>5</v>
      </c>
      <c r="H52" s="13" t="s">
        <v>0</v>
      </c>
      <c r="I52" s="14">
        <v>300</v>
      </c>
      <c r="J52" s="4">
        <v>162972</v>
      </c>
      <c r="K52" s="51"/>
    </row>
    <row r="53" spans="1:11" ht="61.5">
      <c r="A53" s="15"/>
      <c r="B53" s="140" t="s">
        <v>131</v>
      </c>
      <c r="C53" s="140"/>
      <c r="D53" s="140"/>
      <c r="E53" s="140"/>
      <c r="F53" s="141"/>
      <c r="G53" s="30" t="s">
        <v>384</v>
      </c>
      <c r="H53" s="13" t="s">
        <v>130</v>
      </c>
      <c r="I53" s="14" t="s">
        <v>0</v>
      </c>
      <c r="J53" s="4">
        <f>J54</f>
        <v>422597</v>
      </c>
      <c r="K53" s="51" t="s">
        <v>554</v>
      </c>
    </row>
    <row r="54" spans="1:11" ht="39" customHeight="1">
      <c r="A54" s="15"/>
      <c r="B54" s="138">
        <v>500</v>
      </c>
      <c r="C54" s="138"/>
      <c r="D54" s="138"/>
      <c r="E54" s="138"/>
      <c r="F54" s="139"/>
      <c r="G54" s="30" t="s">
        <v>4</v>
      </c>
      <c r="H54" s="13" t="s">
        <v>0</v>
      </c>
      <c r="I54" s="14">
        <v>600</v>
      </c>
      <c r="J54" s="4">
        <v>422597</v>
      </c>
      <c r="K54" s="51"/>
    </row>
    <row r="55" spans="1:11" ht="30.75">
      <c r="A55" s="15"/>
      <c r="B55" s="140" t="s">
        <v>129</v>
      </c>
      <c r="C55" s="140"/>
      <c r="D55" s="140"/>
      <c r="E55" s="140"/>
      <c r="F55" s="141"/>
      <c r="G55" s="30" t="s">
        <v>385</v>
      </c>
      <c r="H55" s="13" t="s">
        <v>128</v>
      </c>
      <c r="I55" s="14" t="s">
        <v>0</v>
      </c>
      <c r="J55" s="4">
        <f>J56</f>
        <v>79598000</v>
      </c>
      <c r="K55" s="51" t="s">
        <v>553</v>
      </c>
    </row>
    <row r="56" spans="1:11" ht="35.25" customHeight="1">
      <c r="A56" s="15"/>
      <c r="B56" s="138">
        <v>500</v>
      </c>
      <c r="C56" s="138"/>
      <c r="D56" s="138"/>
      <c r="E56" s="138"/>
      <c r="F56" s="139"/>
      <c r="G56" s="30" t="s">
        <v>4</v>
      </c>
      <c r="H56" s="13" t="s">
        <v>0</v>
      </c>
      <c r="I56" s="14">
        <v>600</v>
      </c>
      <c r="J56" s="4">
        <v>79598000</v>
      </c>
      <c r="K56" s="51"/>
    </row>
    <row r="57" spans="1:11" ht="30.75">
      <c r="A57" s="15"/>
      <c r="B57" s="140" t="s">
        <v>127</v>
      </c>
      <c r="C57" s="140"/>
      <c r="D57" s="140"/>
      <c r="E57" s="140"/>
      <c r="F57" s="141"/>
      <c r="G57" s="30" t="s">
        <v>243</v>
      </c>
      <c r="H57" s="13" t="s">
        <v>126</v>
      </c>
      <c r="I57" s="14" t="s">
        <v>0</v>
      </c>
      <c r="J57" s="4">
        <f>J58</f>
        <v>3317000</v>
      </c>
      <c r="K57" s="51" t="s">
        <v>553</v>
      </c>
    </row>
    <row r="58" spans="1:11" ht="34.5" customHeight="1">
      <c r="A58" s="15"/>
      <c r="B58" s="138">
        <v>500</v>
      </c>
      <c r="C58" s="138"/>
      <c r="D58" s="138"/>
      <c r="E58" s="138"/>
      <c r="F58" s="139"/>
      <c r="G58" s="30" t="s">
        <v>4</v>
      </c>
      <c r="H58" s="13" t="s">
        <v>0</v>
      </c>
      <c r="I58" s="14">
        <v>600</v>
      </c>
      <c r="J58" s="4">
        <v>3317000</v>
      </c>
      <c r="K58" s="51"/>
    </row>
    <row r="59" spans="1:11" ht="50.25" customHeight="1" hidden="1">
      <c r="A59" s="15"/>
      <c r="B59" s="33"/>
      <c r="C59" s="33"/>
      <c r="D59" s="33"/>
      <c r="E59" s="33"/>
      <c r="F59" s="34"/>
      <c r="G59" s="30" t="s">
        <v>398</v>
      </c>
      <c r="H59" s="20" t="s">
        <v>411</v>
      </c>
      <c r="I59" s="14"/>
      <c r="J59" s="4">
        <f>J60</f>
        <v>1948317</v>
      </c>
      <c r="K59" s="51"/>
    </row>
    <row r="60" spans="1:11" ht="34.5" customHeight="1" hidden="1">
      <c r="A60" s="15"/>
      <c r="B60" s="33"/>
      <c r="C60" s="33"/>
      <c r="D60" s="33"/>
      <c r="E60" s="33"/>
      <c r="F60" s="34"/>
      <c r="G60" s="30" t="s">
        <v>4</v>
      </c>
      <c r="H60" s="13"/>
      <c r="I60" s="14">
        <v>600</v>
      </c>
      <c r="J60" s="4">
        <v>1948317</v>
      </c>
      <c r="K60" s="51"/>
    </row>
    <row r="61" spans="1:11" ht="30.75">
      <c r="A61" s="15"/>
      <c r="B61" s="140" t="s">
        <v>125</v>
      </c>
      <c r="C61" s="140"/>
      <c r="D61" s="140"/>
      <c r="E61" s="140"/>
      <c r="F61" s="141"/>
      <c r="G61" s="30" t="s">
        <v>272</v>
      </c>
      <c r="H61" s="13" t="s">
        <v>124</v>
      </c>
      <c r="I61" s="14" t="s">
        <v>0</v>
      </c>
      <c r="J61" s="4">
        <f>J62</f>
        <v>17974000</v>
      </c>
      <c r="K61" s="51" t="s">
        <v>552</v>
      </c>
    </row>
    <row r="62" spans="1:11" ht="30.75">
      <c r="A62" s="15"/>
      <c r="B62" s="138">
        <v>500</v>
      </c>
      <c r="C62" s="138"/>
      <c r="D62" s="138"/>
      <c r="E62" s="138"/>
      <c r="F62" s="139"/>
      <c r="G62" s="30" t="s">
        <v>4</v>
      </c>
      <c r="H62" s="13" t="s">
        <v>0</v>
      </c>
      <c r="I62" s="14">
        <v>600</v>
      </c>
      <c r="J62" s="4">
        <v>17974000</v>
      </c>
      <c r="K62" s="51"/>
    </row>
    <row r="63" spans="1:11" ht="30.75" hidden="1">
      <c r="A63" s="15"/>
      <c r="B63" s="140" t="s">
        <v>123</v>
      </c>
      <c r="C63" s="140"/>
      <c r="D63" s="140"/>
      <c r="E63" s="140"/>
      <c r="F63" s="141"/>
      <c r="G63" s="30" t="s">
        <v>244</v>
      </c>
      <c r="H63" s="13" t="s">
        <v>122</v>
      </c>
      <c r="I63" s="14" t="s">
        <v>0</v>
      </c>
      <c r="J63" s="4">
        <f>J64</f>
        <v>7304000</v>
      </c>
      <c r="K63" s="51"/>
    </row>
    <row r="64" spans="1:11" ht="30" customHeight="1" hidden="1">
      <c r="A64" s="15"/>
      <c r="B64" s="138">
        <v>500</v>
      </c>
      <c r="C64" s="138"/>
      <c r="D64" s="138"/>
      <c r="E64" s="138"/>
      <c r="F64" s="139"/>
      <c r="G64" s="30" t="s">
        <v>4</v>
      </c>
      <c r="H64" s="13" t="s">
        <v>0</v>
      </c>
      <c r="I64" s="14">
        <v>600</v>
      </c>
      <c r="J64" s="4">
        <v>7304000</v>
      </c>
      <c r="K64" s="51"/>
    </row>
    <row r="65" spans="1:11" ht="1.5" customHeight="1" hidden="1">
      <c r="A65" s="15"/>
      <c r="B65" s="33"/>
      <c r="C65" s="33"/>
      <c r="D65" s="33"/>
      <c r="E65" s="33"/>
      <c r="F65" s="34"/>
      <c r="G65" s="6"/>
      <c r="H65" s="65"/>
      <c r="I65" s="8"/>
      <c r="J65" s="9"/>
      <c r="K65" s="51"/>
    </row>
    <row r="66" spans="1:11" ht="48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1"/>
    </row>
    <row r="67" spans="1:11" ht="52.5" customHeight="1" hidden="1">
      <c r="A67" s="15"/>
      <c r="B67" s="33"/>
      <c r="C67" s="33"/>
      <c r="D67" s="33"/>
      <c r="E67" s="33"/>
      <c r="F67" s="34"/>
      <c r="G67" s="30"/>
      <c r="H67" s="40"/>
      <c r="I67" s="14"/>
      <c r="J67" s="4"/>
      <c r="K67" s="51"/>
    </row>
    <row r="68" spans="1:11" ht="52.5" customHeight="1" hidden="1">
      <c r="A68" s="15"/>
      <c r="B68" s="33"/>
      <c r="C68" s="33"/>
      <c r="D68" s="33"/>
      <c r="E68" s="33"/>
      <c r="F68" s="34"/>
      <c r="G68" s="30" t="s">
        <v>454</v>
      </c>
      <c r="H68" s="40" t="s">
        <v>455</v>
      </c>
      <c r="I68" s="14"/>
      <c r="J68" s="4">
        <f>J69</f>
        <v>101432</v>
      </c>
      <c r="K68" s="51"/>
    </row>
    <row r="69" spans="1:11" ht="36.75" customHeight="1" hidden="1">
      <c r="A69" s="15"/>
      <c r="B69" s="33"/>
      <c r="C69" s="33"/>
      <c r="D69" s="33"/>
      <c r="E69" s="33"/>
      <c r="F69" s="34"/>
      <c r="G69" s="30" t="s">
        <v>4</v>
      </c>
      <c r="H69" s="40"/>
      <c r="I69" s="14">
        <v>600</v>
      </c>
      <c r="J69" s="4">
        <v>101432</v>
      </c>
      <c r="K69" s="51"/>
    </row>
    <row r="70" spans="1:11" ht="48" customHeight="1">
      <c r="A70" s="15"/>
      <c r="B70" s="33"/>
      <c r="C70" s="33"/>
      <c r="D70" s="33"/>
      <c r="E70" s="33"/>
      <c r="F70" s="34"/>
      <c r="G70" s="6" t="s">
        <v>388</v>
      </c>
      <c r="H70" s="40" t="s">
        <v>545</v>
      </c>
      <c r="I70" s="8"/>
      <c r="J70" s="9">
        <f>J71</f>
        <v>0</v>
      </c>
      <c r="K70" s="51"/>
    </row>
    <row r="71" spans="1:11" ht="48.75" customHeight="1">
      <c r="A71" s="15"/>
      <c r="B71" s="33"/>
      <c r="C71" s="33"/>
      <c r="D71" s="33"/>
      <c r="E71" s="33"/>
      <c r="F71" s="34"/>
      <c r="G71" s="30" t="s">
        <v>389</v>
      </c>
      <c r="H71" s="40" t="s">
        <v>546</v>
      </c>
      <c r="I71" s="14"/>
      <c r="J71" s="4">
        <f>J72</f>
        <v>0</v>
      </c>
      <c r="K71" s="51" t="s">
        <v>555</v>
      </c>
    </row>
    <row r="72" spans="1:11" ht="18" customHeight="1">
      <c r="A72" s="15"/>
      <c r="B72" s="33"/>
      <c r="C72" s="33"/>
      <c r="D72" s="33"/>
      <c r="E72" s="33"/>
      <c r="F72" s="34"/>
      <c r="G72" s="30" t="s">
        <v>1</v>
      </c>
      <c r="H72" s="40"/>
      <c r="I72" s="14">
        <v>800</v>
      </c>
      <c r="J72" s="4">
        <v>0</v>
      </c>
      <c r="K72" s="51"/>
    </row>
    <row r="73" spans="1:11" ht="53.25" customHeight="1">
      <c r="A73" s="15"/>
      <c r="B73" s="33"/>
      <c r="C73" s="33"/>
      <c r="D73" s="33"/>
      <c r="E73" s="33"/>
      <c r="F73" s="34"/>
      <c r="G73" s="6" t="s">
        <v>480</v>
      </c>
      <c r="H73" s="13" t="s">
        <v>120</v>
      </c>
      <c r="I73" s="14" t="s">
        <v>0</v>
      </c>
      <c r="J73" s="9">
        <f>J74+J120+J131</f>
        <v>87692300</v>
      </c>
      <c r="K73" s="51"/>
    </row>
    <row r="74" spans="1:11" ht="53.25" customHeight="1">
      <c r="A74" s="15"/>
      <c r="B74" s="33"/>
      <c r="C74" s="33"/>
      <c r="D74" s="33"/>
      <c r="E74" s="33"/>
      <c r="F74" s="34"/>
      <c r="G74" s="6" t="s">
        <v>481</v>
      </c>
      <c r="H74" s="13" t="s">
        <v>119</v>
      </c>
      <c r="I74" s="14"/>
      <c r="J74" s="4">
        <f>J75+J77+J80++J83+J86+J88+J91+J94+J96+J98+J101+J104+J107+J110+J113+J117</f>
        <v>56682033</v>
      </c>
      <c r="K74" s="51"/>
    </row>
    <row r="75" spans="1:11" ht="61.5">
      <c r="A75" s="15"/>
      <c r="B75" s="147" t="s">
        <v>121</v>
      </c>
      <c r="C75" s="147"/>
      <c r="D75" s="147"/>
      <c r="E75" s="147"/>
      <c r="F75" s="142"/>
      <c r="G75" s="30" t="s">
        <v>374</v>
      </c>
      <c r="H75" s="20" t="s">
        <v>379</v>
      </c>
      <c r="I75" s="14"/>
      <c r="J75" s="4">
        <f>J76</f>
        <v>2054000</v>
      </c>
      <c r="K75" s="51" t="s">
        <v>551</v>
      </c>
    </row>
    <row r="76" spans="1:11" ht="21" customHeight="1">
      <c r="A76" s="15"/>
      <c r="B76" s="25"/>
      <c r="C76" s="25"/>
      <c r="D76" s="25"/>
      <c r="E76" s="25"/>
      <c r="F76" s="26"/>
      <c r="G76" s="30" t="s">
        <v>5</v>
      </c>
      <c r="H76" s="13"/>
      <c r="I76" s="14">
        <v>300</v>
      </c>
      <c r="J76" s="4">
        <v>2054000</v>
      </c>
      <c r="K76" s="51"/>
    </row>
    <row r="77" spans="1:11" ht="51" customHeight="1">
      <c r="A77" s="15"/>
      <c r="B77" s="25"/>
      <c r="C77" s="25"/>
      <c r="D77" s="25"/>
      <c r="E77" s="25"/>
      <c r="F77" s="26"/>
      <c r="G77" s="112" t="s">
        <v>541</v>
      </c>
      <c r="H77" s="114" t="s">
        <v>542</v>
      </c>
      <c r="I77" s="14"/>
      <c r="J77" s="4">
        <f>J78+J79</f>
        <v>33300</v>
      </c>
      <c r="K77" s="51" t="s">
        <v>556</v>
      </c>
    </row>
    <row r="78" spans="1:11" ht="35.25" customHeight="1">
      <c r="A78" s="15"/>
      <c r="B78" s="25"/>
      <c r="C78" s="25"/>
      <c r="D78" s="25"/>
      <c r="E78" s="25"/>
      <c r="F78" s="26"/>
      <c r="G78" s="113" t="s">
        <v>352</v>
      </c>
      <c r="H78" s="62"/>
      <c r="I78" s="14">
        <v>200</v>
      </c>
      <c r="J78" s="4">
        <v>300</v>
      </c>
      <c r="K78" s="51"/>
    </row>
    <row r="79" spans="1:11" ht="23.25" customHeight="1">
      <c r="A79" s="15"/>
      <c r="B79" s="25"/>
      <c r="C79" s="25"/>
      <c r="D79" s="25"/>
      <c r="E79" s="25"/>
      <c r="F79" s="26"/>
      <c r="G79" s="113" t="s">
        <v>5</v>
      </c>
      <c r="H79" s="62"/>
      <c r="I79" s="14">
        <v>300</v>
      </c>
      <c r="J79" s="4">
        <v>33000</v>
      </c>
      <c r="K79" s="51"/>
    </row>
    <row r="80" spans="1:11" ht="77.25" customHeight="1">
      <c r="A80" s="15"/>
      <c r="B80" s="25"/>
      <c r="C80" s="25"/>
      <c r="D80" s="25"/>
      <c r="E80" s="25"/>
      <c r="F80" s="26"/>
      <c r="G80" s="41" t="s">
        <v>386</v>
      </c>
      <c r="H80" s="62" t="s">
        <v>117</v>
      </c>
      <c r="I80" s="14" t="s">
        <v>0</v>
      </c>
      <c r="J80" s="4">
        <f>J82+J81</f>
        <v>1017130</v>
      </c>
      <c r="K80" s="51" t="s">
        <v>556</v>
      </c>
    </row>
    <row r="81" spans="1:11" ht="30.75">
      <c r="A81" s="15"/>
      <c r="B81" s="25"/>
      <c r="C81" s="25"/>
      <c r="D81" s="25"/>
      <c r="E81" s="25"/>
      <c r="F81" s="26"/>
      <c r="G81" s="39" t="s">
        <v>352</v>
      </c>
      <c r="H81" s="13"/>
      <c r="I81" s="14">
        <v>200</v>
      </c>
      <c r="J81" s="4">
        <v>14663</v>
      </c>
      <c r="K81" s="51"/>
    </row>
    <row r="82" spans="1:11" ht="18" customHeight="1">
      <c r="A82" s="15"/>
      <c r="B82" s="150" t="s">
        <v>118</v>
      </c>
      <c r="C82" s="150"/>
      <c r="D82" s="150"/>
      <c r="E82" s="150"/>
      <c r="F82" s="151"/>
      <c r="G82" s="30" t="s">
        <v>5</v>
      </c>
      <c r="H82" s="13" t="s">
        <v>0</v>
      </c>
      <c r="I82" s="14">
        <v>300</v>
      </c>
      <c r="J82" s="4">
        <v>1002467</v>
      </c>
      <c r="K82" s="51"/>
    </row>
    <row r="83" spans="1:11" ht="45.75" customHeight="1">
      <c r="A83" s="15"/>
      <c r="B83" s="31"/>
      <c r="C83" s="31"/>
      <c r="D83" s="31"/>
      <c r="E83" s="31"/>
      <c r="F83" s="32"/>
      <c r="G83" s="30" t="s">
        <v>245</v>
      </c>
      <c r="H83" s="13" t="s">
        <v>115</v>
      </c>
      <c r="I83" s="14" t="s">
        <v>0</v>
      </c>
      <c r="J83" s="4">
        <f>J85+J84</f>
        <v>8039000</v>
      </c>
      <c r="K83" s="51" t="s">
        <v>556</v>
      </c>
    </row>
    <row r="84" spans="1:11" ht="35.25" customHeight="1">
      <c r="A84" s="15"/>
      <c r="B84" s="138">
        <v>500</v>
      </c>
      <c r="C84" s="138"/>
      <c r="D84" s="138"/>
      <c r="E84" s="138"/>
      <c r="F84" s="139"/>
      <c r="G84" s="30" t="s">
        <v>352</v>
      </c>
      <c r="H84" s="13"/>
      <c r="I84" s="14">
        <v>200</v>
      </c>
      <c r="J84" s="4">
        <v>410000</v>
      </c>
      <c r="K84" s="51"/>
    </row>
    <row r="85" spans="1:11" ht="15.75" customHeight="1">
      <c r="A85" s="15"/>
      <c r="B85" s="140" t="s">
        <v>116</v>
      </c>
      <c r="C85" s="140"/>
      <c r="D85" s="140"/>
      <c r="E85" s="140"/>
      <c r="F85" s="141"/>
      <c r="G85" s="30" t="s">
        <v>5</v>
      </c>
      <c r="H85" s="13" t="s">
        <v>0</v>
      </c>
      <c r="I85" s="14">
        <v>300</v>
      </c>
      <c r="J85" s="4">
        <v>7629000</v>
      </c>
      <c r="K85" s="51"/>
    </row>
    <row r="86" spans="1:11" ht="81" customHeight="1">
      <c r="A86" s="15"/>
      <c r="B86" s="33"/>
      <c r="C86" s="33"/>
      <c r="D86" s="33"/>
      <c r="E86" s="33"/>
      <c r="F86" s="34"/>
      <c r="G86" s="30" t="s">
        <v>246</v>
      </c>
      <c r="H86" s="13" t="s">
        <v>113</v>
      </c>
      <c r="I86" s="14" t="s">
        <v>0</v>
      </c>
      <c r="J86" s="4">
        <f>J87</f>
        <v>265000</v>
      </c>
      <c r="K86" s="51" t="s">
        <v>551</v>
      </c>
    </row>
    <row r="87" spans="1:11" ht="13.5" customHeight="1">
      <c r="A87" s="15"/>
      <c r="B87" s="138">
        <v>500</v>
      </c>
      <c r="C87" s="138"/>
      <c r="D87" s="138"/>
      <c r="E87" s="138"/>
      <c r="F87" s="139"/>
      <c r="G87" s="30" t="s">
        <v>5</v>
      </c>
      <c r="H87" s="13" t="s">
        <v>0</v>
      </c>
      <c r="I87" s="14">
        <v>300</v>
      </c>
      <c r="J87" s="4">
        <v>265000</v>
      </c>
      <c r="K87" s="51"/>
    </row>
    <row r="88" spans="1:11" ht="63.75" customHeight="1">
      <c r="A88" s="15"/>
      <c r="B88" s="140" t="s">
        <v>114</v>
      </c>
      <c r="C88" s="140"/>
      <c r="D88" s="140"/>
      <c r="E88" s="140"/>
      <c r="F88" s="141"/>
      <c r="G88" s="30" t="s">
        <v>247</v>
      </c>
      <c r="H88" s="13" t="s">
        <v>111</v>
      </c>
      <c r="I88" s="14" t="s">
        <v>0</v>
      </c>
      <c r="J88" s="4">
        <f>J90+J89</f>
        <v>3449000</v>
      </c>
      <c r="K88" s="51" t="s">
        <v>556</v>
      </c>
    </row>
    <row r="89" spans="1:11" ht="30" customHeight="1">
      <c r="A89" s="15"/>
      <c r="B89" s="138">
        <v>500</v>
      </c>
      <c r="C89" s="138"/>
      <c r="D89" s="138"/>
      <c r="E89" s="138"/>
      <c r="F89" s="139"/>
      <c r="G89" s="30" t="s">
        <v>352</v>
      </c>
      <c r="H89" s="13"/>
      <c r="I89" s="14">
        <v>200</v>
      </c>
      <c r="J89" s="4">
        <v>41000</v>
      </c>
      <c r="K89" s="51"/>
    </row>
    <row r="90" spans="1:11" ht="21.75" customHeight="1">
      <c r="A90" s="15"/>
      <c r="B90" s="140" t="s">
        <v>112</v>
      </c>
      <c r="C90" s="140"/>
      <c r="D90" s="140"/>
      <c r="E90" s="140"/>
      <c r="F90" s="141"/>
      <c r="G90" s="30" t="s">
        <v>5</v>
      </c>
      <c r="H90" s="13" t="s">
        <v>0</v>
      </c>
      <c r="I90" s="14">
        <v>300</v>
      </c>
      <c r="J90" s="4">
        <v>3408000</v>
      </c>
      <c r="K90" s="51"/>
    </row>
    <row r="91" spans="1:11" ht="61.5">
      <c r="A91" s="15"/>
      <c r="B91" s="33"/>
      <c r="C91" s="33"/>
      <c r="D91" s="33"/>
      <c r="E91" s="33"/>
      <c r="F91" s="34"/>
      <c r="G91" s="30" t="s">
        <v>248</v>
      </c>
      <c r="H91" s="13" t="s">
        <v>109</v>
      </c>
      <c r="I91" s="14" t="s">
        <v>0</v>
      </c>
      <c r="J91" s="4">
        <f>J93+J92</f>
        <v>301000</v>
      </c>
      <c r="K91" s="51" t="s">
        <v>556</v>
      </c>
    </row>
    <row r="92" spans="1:11" ht="32.25" customHeight="1">
      <c r="A92" s="15"/>
      <c r="B92" s="138">
        <v>500</v>
      </c>
      <c r="C92" s="138"/>
      <c r="D92" s="138"/>
      <c r="E92" s="138"/>
      <c r="F92" s="139"/>
      <c r="G92" s="30" t="s">
        <v>352</v>
      </c>
      <c r="H92" s="13"/>
      <c r="I92" s="14">
        <v>200</v>
      </c>
      <c r="J92" s="4">
        <v>11800</v>
      </c>
      <c r="K92" s="51"/>
    </row>
    <row r="93" spans="1:11" ht="16.5" customHeight="1">
      <c r="A93" s="15"/>
      <c r="B93" s="140" t="s">
        <v>110</v>
      </c>
      <c r="C93" s="140"/>
      <c r="D93" s="140"/>
      <c r="E93" s="140"/>
      <c r="F93" s="141"/>
      <c r="G93" s="30" t="s">
        <v>5</v>
      </c>
      <c r="H93" s="13" t="s">
        <v>0</v>
      </c>
      <c r="I93" s="14">
        <v>300</v>
      </c>
      <c r="J93" s="4">
        <v>289200</v>
      </c>
      <c r="K93" s="51"/>
    </row>
    <row r="94" spans="1:11" ht="21" customHeight="1">
      <c r="A94" s="15"/>
      <c r="B94" s="33"/>
      <c r="C94" s="33"/>
      <c r="D94" s="33"/>
      <c r="E94" s="33"/>
      <c r="F94" s="34"/>
      <c r="G94" s="30" t="s">
        <v>160</v>
      </c>
      <c r="H94" s="20" t="s">
        <v>199</v>
      </c>
      <c r="I94" s="14"/>
      <c r="J94" s="4">
        <f>J95</f>
        <v>900000</v>
      </c>
      <c r="K94" s="51" t="s">
        <v>557</v>
      </c>
    </row>
    <row r="95" spans="1:11" ht="21" customHeight="1">
      <c r="A95" s="15"/>
      <c r="B95" s="138">
        <v>500</v>
      </c>
      <c r="C95" s="138"/>
      <c r="D95" s="138"/>
      <c r="E95" s="138"/>
      <c r="F95" s="139"/>
      <c r="G95" s="30" t="s">
        <v>5</v>
      </c>
      <c r="H95" s="20"/>
      <c r="I95" s="14">
        <v>300</v>
      </c>
      <c r="J95" s="4">
        <v>900000</v>
      </c>
      <c r="K95" s="51"/>
    </row>
    <row r="96" spans="1:11" ht="36" customHeight="1">
      <c r="A96" s="15"/>
      <c r="B96" s="33"/>
      <c r="C96" s="33"/>
      <c r="D96" s="33"/>
      <c r="E96" s="33"/>
      <c r="F96" s="34"/>
      <c r="G96" s="30" t="s">
        <v>161</v>
      </c>
      <c r="H96" s="20" t="s">
        <v>200</v>
      </c>
      <c r="I96" s="14"/>
      <c r="J96" s="4">
        <f>J97</f>
        <v>55000</v>
      </c>
      <c r="K96" s="51" t="s">
        <v>556</v>
      </c>
    </row>
    <row r="97" spans="1:11" ht="19.5" customHeight="1">
      <c r="A97" s="15"/>
      <c r="B97" s="33"/>
      <c r="C97" s="33"/>
      <c r="D97" s="33"/>
      <c r="E97" s="33"/>
      <c r="F97" s="34"/>
      <c r="G97" s="30" t="s">
        <v>5</v>
      </c>
      <c r="H97" s="35"/>
      <c r="I97" s="14">
        <v>300</v>
      </c>
      <c r="J97" s="4">
        <v>55000</v>
      </c>
      <c r="K97" s="52"/>
    </row>
    <row r="98" spans="1:11" ht="30.75">
      <c r="A98" s="15"/>
      <c r="B98" s="33"/>
      <c r="C98" s="33"/>
      <c r="D98" s="33"/>
      <c r="E98" s="33"/>
      <c r="F98" s="34"/>
      <c r="G98" s="30" t="s">
        <v>238</v>
      </c>
      <c r="H98" s="13" t="s">
        <v>107</v>
      </c>
      <c r="I98" s="14" t="s">
        <v>0</v>
      </c>
      <c r="J98" s="4">
        <f>J100+J99</f>
        <v>5413000</v>
      </c>
      <c r="K98" s="51" t="s">
        <v>556</v>
      </c>
    </row>
    <row r="99" spans="1:11" ht="37.5" customHeight="1">
      <c r="A99" s="15"/>
      <c r="B99" s="33"/>
      <c r="C99" s="33"/>
      <c r="D99" s="33"/>
      <c r="E99" s="33"/>
      <c r="F99" s="34"/>
      <c r="G99" s="30" t="s">
        <v>352</v>
      </c>
      <c r="H99" s="13"/>
      <c r="I99" s="14">
        <v>200</v>
      </c>
      <c r="J99" s="4">
        <v>94000</v>
      </c>
      <c r="K99" s="52"/>
    </row>
    <row r="100" spans="1:11" ht="18" customHeight="1">
      <c r="A100" s="15"/>
      <c r="B100" s="140" t="s">
        <v>108</v>
      </c>
      <c r="C100" s="140"/>
      <c r="D100" s="140"/>
      <c r="E100" s="140"/>
      <c r="F100" s="141"/>
      <c r="G100" s="30" t="s">
        <v>5</v>
      </c>
      <c r="H100" s="13" t="s">
        <v>0</v>
      </c>
      <c r="I100" s="14">
        <v>300</v>
      </c>
      <c r="J100" s="4">
        <v>5319000</v>
      </c>
      <c r="K100" s="51"/>
    </row>
    <row r="101" spans="1:11" ht="50.25" customHeight="1">
      <c r="A101" s="15"/>
      <c r="B101" s="33"/>
      <c r="C101" s="33"/>
      <c r="D101" s="33"/>
      <c r="E101" s="33"/>
      <c r="F101" s="34"/>
      <c r="G101" s="30" t="s">
        <v>249</v>
      </c>
      <c r="H101" s="13" t="s">
        <v>105</v>
      </c>
      <c r="I101" s="14" t="s">
        <v>0</v>
      </c>
      <c r="J101" s="4">
        <f>J103+J102</f>
        <v>7220000</v>
      </c>
      <c r="K101" s="51" t="s">
        <v>556</v>
      </c>
    </row>
    <row r="102" spans="1:11" ht="36" customHeight="1">
      <c r="A102" s="15"/>
      <c r="B102" s="138">
        <v>500</v>
      </c>
      <c r="C102" s="138"/>
      <c r="D102" s="138"/>
      <c r="E102" s="138"/>
      <c r="F102" s="139"/>
      <c r="G102" s="30" t="s">
        <v>352</v>
      </c>
      <c r="H102" s="13"/>
      <c r="I102" s="14">
        <v>200</v>
      </c>
      <c r="J102" s="4">
        <v>138000</v>
      </c>
      <c r="K102" s="51"/>
    </row>
    <row r="103" spans="1:11" ht="15">
      <c r="A103" s="15"/>
      <c r="B103" s="140" t="s">
        <v>106</v>
      </c>
      <c r="C103" s="140"/>
      <c r="D103" s="140"/>
      <c r="E103" s="140"/>
      <c r="F103" s="141"/>
      <c r="G103" s="30" t="s">
        <v>5</v>
      </c>
      <c r="H103" s="13" t="s">
        <v>0</v>
      </c>
      <c r="I103" s="14">
        <v>300</v>
      </c>
      <c r="J103" s="4">
        <v>7082000</v>
      </c>
      <c r="K103" s="51"/>
    </row>
    <row r="104" spans="1:11" ht="61.5">
      <c r="A104" s="15"/>
      <c r="B104" s="33"/>
      <c r="C104" s="33"/>
      <c r="D104" s="33"/>
      <c r="E104" s="33"/>
      <c r="F104" s="34"/>
      <c r="G104" s="30" t="s">
        <v>250</v>
      </c>
      <c r="H104" s="13" t="s">
        <v>103</v>
      </c>
      <c r="I104" s="14" t="s">
        <v>0</v>
      </c>
      <c r="J104" s="4">
        <f>J106+J105</f>
        <v>2994000</v>
      </c>
      <c r="K104" s="51" t="s">
        <v>551</v>
      </c>
    </row>
    <row r="105" spans="1:11" ht="36" customHeight="1">
      <c r="A105" s="15"/>
      <c r="B105" s="138">
        <v>500</v>
      </c>
      <c r="C105" s="138"/>
      <c r="D105" s="138"/>
      <c r="E105" s="138"/>
      <c r="F105" s="139"/>
      <c r="G105" s="30" t="s">
        <v>352</v>
      </c>
      <c r="H105" s="13"/>
      <c r="I105" s="14">
        <v>200</v>
      </c>
      <c r="J105" s="4">
        <v>92000</v>
      </c>
      <c r="K105" s="51"/>
    </row>
    <row r="106" spans="1:11" ht="19.5" customHeight="1">
      <c r="A106" s="15"/>
      <c r="B106" s="140" t="s">
        <v>104</v>
      </c>
      <c r="C106" s="140"/>
      <c r="D106" s="140"/>
      <c r="E106" s="140"/>
      <c r="F106" s="141"/>
      <c r="G106" s="30" t="s">
        <v>5</v>
      </c>
      <c r="H106" s="13" t="s">
        <v>0</v>
      </c>
      <c r="I106" s="14">
        <v>300</v>
      </c>
      <c r="J106" s="4">
        <v>2902000</v>
      </c>
      <c r="K106" s="51"/>
    </row>
    <row r="107" spans="1:11" ht="65.25" customHeight="1">
      <c r="A107" s="15"/>
      <c r="B107" s="33"/>
      <c r="C107" s="33"/>
      <c r="D107" s="33"/>
      <c r="E107" s="33"/>
      <c r="F107" s="34"/>
      <c r="G107" s="30" t="s">
        <v>251</v>
      </c>
      <c r="H107" s="13" t="s">
        <v>101</v>
      </c>
      <c r="I107" s="14" t="s">
        <v>0</v>
      </c>
      <c r="J107" s="4">
        <f>J109+J108</f>
        <v>12655000</v>
      </c>
      <c r="K107" s="51" t="s">
        <v>556</v>
      </c>
    </row>
    <row r="108" spans="1:11" ht="18.75" customHeight="1">
      <c r="A108" s="15"/>
      <c r="B108" s="138">
        <v>500</v>
      </c>
      <c r="C108" s="138"/>
      <c r="D108" s="138"/>
      <c r="E108" s="138"/>
      <c r="F108" s="139"/>
      <c r="G108" s="30" t="s">
        <v>352</v>
      </c>
      <c r="H108" s="13"/>
      <c r="I108" s="14">
        <v>200</v>
      </c>
      <c r="J108" s="4">
        <v>379000</v>
      </c>
      <c r="K108" s="51"/>
    </row>
    <row r="109" spans="1:11" ht="18.75" customHeight="1">
      <c r="A109" s="15"/>
      <c r="B109" s="140" t="s">
        <v>102</v>
      </c>
      <c r="C109" s="140"/>
      <c r="D109" s="140"/>
      <c r="E109" s="140"/>
      <c r="F109" s="141"/>
      <c r="G109" s="30" t="s">
        <v>5</v>
      </c>
      <c r="H109" s="13" t="s">
        <v>0</v>
      </c>
      <c r="I109" s="14">
        <v>300</v>
      </c>
      <c r="J109" s="4">
        <v>12276000</v>
      </c>
      <c r="K109" s="51"/>
    </row>
    <row r="110" spans="1:11" ht="14.25" customHeight="1">
      <c r="A110" s="15"/>
      <c r="B110" s="140" t="s">
        <v>100</v>
      </c>
      <c r="C110" s="140"/>
      <c r="D110" s="140"/>
      <c r="E110" s="140"/>
      <c r="F110" s="141"/>
      <c r="G110" s="30" t="s">
        <v>253</v>
      </c>
      <c r="H110" s="13" t="s">
        <v>98</v>
      </c>
      <c r="I110" s="14" t="s">
        <v>0</v>
      </c>
      <c r="J110" s="4">
        <f>J112+J111</f>
        <v>3620000</v>
      </c>
      <c r="K110" s="51" t="s">
        <v>556</v>
      </c>
    </row>
    <row r="111" spans="1:11" ht="33" customHeight="1">
      <c r="A111" s="15"/>
      <c r="B111" s="138">
        <v>500</v>
      </c>
      <c r="C111" s="138"/>
      <c r="D111" s="138"/>
      <c r="E111" s="138"/>
      <c r="F111" s="139"/>
      <c r="G111" s="30" t="s">
        <v>352</v>
      </c>
      <c r="H111" s="13"/>
      <c r="I111" s="14">
        <v>200</v>
      </c>
      <c r="J111" s="4">
        <v>59000</v>
      </c>
      <c r="K111" s="51"/>
    </row>
    <row r="112" spans="1:11" ht="15.75" customHeight="1">
      <c r="A112" s="15"/>
      <c r="B112" s="140" t="s">
        <v>99</v>
      </c>
      <c r="C112" s="140"/>
      <c r="D112" s="140"/>
      <c r="E112" s="140"/>
      <c r="F112" s="141"/>
      <c r="G112" s="30" t="s">
        <v>5</v>
      </c>
      <c r="H112" s="13" t="s">
        <v>0</v>
      </c>
      <c r="I112" s="14">
        <v>300</v>
      </c>
      <c r="J112" s="4">
        <v>3561000</v>
      </c>
      <c r="K112" s="51"/>
    </row>
    <row r="113" spans="1:11" ht="30.75">
      <c r="A113" s="15"/>
      <c r="B113" s="33"/>
      <c r="C113" s="33"/>
      <c r="D113" s="33"/>
      <c r="E113" s="33"/>
      <c r="F113" s="34"/>
      <c r="G113" s="30" t="s">
        <v>254</v>
      </c>
      <c r="H113" s="13" t="s">
        <v>96</v>
      </c>
      <c r="I113" s="14" t="s">
        <v>0</v>
      </c>
      <c r="J113" s="4">
        <f>J114</f>
        <v>2076603</v>
      </c>
      <c r="K113" s="51" t="s">
        <v>556</v>
      </c>
    </row>
    <row r="114" spans="1:11" ht="19.5" customHeight="1">
      <c r="A114" s="15"/>
      <c r="B114" s="138">
        <v>500</v>
      </c>
      <c r="C114" s="138"/>
      <c r="D114" s="138"/>
      <c r="E114" s="138"/>
      <c r="F114" s="139"/>
      <c r="G114" s="30" t="s">
        <v>5</v>
      </c>
      <c r="H114" s="13" t="s">
        <v>0</v>
      </c>
      <c r="I114" s="14">
        <v>300</v>
      </c>
      <c r="J114" s="4">
        <v>2076603</v>
      </c>
      <c r="K114" s="51"/>
    </row>
    <row r="115" ht="12.75" hidden="1"/>
    <row r="116" ht="12.75" hidden="1"/>
    <row r="117" spans="1:11" ht="30.75">
      <c r="A117" s="15"/>
      <c r="B117" s="33"/>
      <c r="C117" s="33"/>
      <c r="D117" s="33"/>
      <c r="E117" s="33"/>
      <c r="F117" s="34"/>
      <c r="G117" s="30" t="s">
        <v>255</v>
      </c>
      <c r="H117" s="13" t="s">
        <v>94</v>
      </c>
      <c r="I117" s="14" t="s">
        <v>0</v>
      </c>
      <c r="J117" s="4">
        <f>J119+J118</f>
        <v>6590000</v>
      </c>
      <c r="K117" s="51" t="s">
        <v>556</v>
      </c>
    </row>
    <row r="118" spans="1:11" ht="33" customHeight="1">
      <c r="A118" s="15"/>
      <c r="B118" s="33"/>
      <c r="C118" s="33"/>
      <c r="D118" s="33"/>
      <c r="E118" s="33"/>
      <c r="F118" s="34"/>
      <c r="G118" s="30" t="s">
        <v>352</v>
      </c>
      <c r="H118" s="13"/>
      <c r="I118" s="14">
        <v>200</v>
      </c>
      <c r="J118" s="4">
        <v>62000</v>
      </c>
      <c r="K118" s="51"/>
    </row>
    <row r="119" spans="1:11" ht="20.25" customHeight="1">
      <c r="A119" s="15"/>
      <c r="B119" s="140" t="s">
        <v>95</v>
      </c>
      <c r="C119" s="140"/>
      <c r="D119" s="140"/>
      <c r="E119" s="140"/>
      <c r="F119" s="141"/>
      <c r="G119" s="30" t="s">
        <v>5</v>
      </c>
      <c r="H119" s="13" t="s">
        <v>0</v>
      </c>
      <c r="I119" s="14">
        <v>300</v>
      </c>
      <c r="J119" s="4">
        <v>6528000</v>
      </c>
      <c r="K119" s="51"/>
    </row>
    <row r="120" spans="1:11" ht="51" customHeight="1">
      <c r="A120" s="15"/>
      <c r="B120" s="33"/>
      <c r="C120" s="33"/>
      <c r="D120" s="33"/>
      <c r="E120" s="33"/>
      <c r="F120" s="34"/>
      <c r="G120" s="6" t="s">
        <v>482</v>
      </c>
      <c r="H120" s="13" t="s">
        <v>92</v>
      </c>
      <c r="I120" s="14" t="s">
        <v>0</v>
      </c>
      <c r="J120" s="4">
        <f>J121+J123</f>
        <v>30937267</v>
      </c>
      <c r="K120" s="51"/>
    </row>
    <row r="121" spans="1:11" ht="45" customHeight="1">
      <c r="A121" s="15"/>
      <c r="B121" s="138">
        <v>500</v>
      </c>
      <c r="C121" s="138"/>
      <c r="D121" s="138"/>
      <c r="E121" s="138"/>
      <c r="F121" s="139"/>
      <c r="G121" s="39" t="s">
        <v>484</v>
      </c>
      <c r="H121" s="20" t="s">
        <v>218</v>
      </c>
      <c r="I121" s="14"/>
      <c r="J121" s="4">
        <f>J122</f>
        <v>350200</v>
      </c>
      <c r="K121" s="51" t="s">
        <v>558</v>
      </c>
    </row>
    <row r="122" spans="1:11" ht="18" customHeight="1">
      <c r="A122" s="15"/>
      <c r="B122" s="147" t="s">
        <v>93</v>
      </c>
      <c r="C122" s="147"/>
      <c r="D122" s="147"/>
      <c r="E122" s="147"/>
      <c r="F122" s="142"/>
      <c r="G122" s="30" t="s">
        <v>1</v>
      </c>
      <c r="H122" s="19"/>
      <c r="I122" s="14">
        <v>800</v>
      </c>
      <c r="J122" s="4">
        <v>350200</v>
      </c>
      <c r="K122" s="51"/>
    </row>
    <row r="123" spans="1:11" ht="34.5" customHeight="1">
      <c r="A123" s="15"/>
      <c r="B123" s="25"/>
      <c r="C123" s="25"/>
      <c r="D123" s="25"/>
      <c r="E123" s="25"/>
      <c r="F123" s="26"/>
      <c r="G123" s="30" t="s">
        <v>252</v>
      </c>
      <c r="H123" s="20" t="s">
        <v>536</v>
      </c>
      <c r="I123" s="14"/>
      <c r="J123" s="4">
        <f>J124</f>
        <v>30587067</v>
      </c>
      <c r="K123" s="51" t="s">
        <v>559</v>
      </c>
    </row>
    <row r="124" spans="1:11" ht="34.5" customHeight="1">
      <c r="A124" s="15"/>
      <c r="B124" s="25"/>
      <c r="C124" s="25"/>
      <c r="D124" s="25"/>
      <c r="E124" s="25"/>
      <c r="F124" s="26"/>
      <c r="G124" s="30" t="s">
        <v>4</v>
      </c>
      <c r="H124" s="19"/>
      <c r="I124" s="14">
        <v>600</v>
      </c>
      <c r="J124" s="4">
        <v>30587067</v>
      </c>
      <c r="K124" s="52"/>
    </row>
    <row r="125" spans="1:11" ht="61.5" hidden="1">
      <c r="A125" s="15"/>
      <c r="B125" s="140" t="s">
        <v>97</v>
      </c>
      <c r="C125" s="140"/>
      <c r="D125" s="140"/>
      <c r="E125" s="140"/>
      <c r="F125" s="141"/>
      <c r="G125" s="30" t="s">
        <v>271</v>
      </c>
      <c r="H125" s="20" t="s">
        <v>354</v>
      </c>
      <c r="I125" s="14"/>
      <c r="J125" s="4">
        <f>J126</f>
        <v>1250000</v>
      </c>
      <c r="K125" s="51"/>
    </row>
    <row r="126" spans="1:11" ht="22.5" customHeight="1" hidden="1">
      <c r="A126" s="15"/>
      <c r="B126" s="138">
        <v>500</v>
      </c>
      <c r="C126" s="138"/>
      <c r="D126" s="138"/>
      <c r="E126" s="138"/>
      <c r="F126" s="139"/>
      <c r="G126" s="30" t="s">
        <v>5</v>
      </c>
      <c r="H126" s="13"/>
      <c r="I126" s="14">
        <v>300</v>
      </c>
      <c r="J126" s="4">
        <v>1250000</v>
      </c>
      <c r="K126" s="51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257</v>
      </c>
      <c r="H127" s="13" t="s">
        <v>90</v>
      </c>
      <c r="I127" s="14" t="s">
        <v>0</v>
      </c>
      <c r="J127" s="4">
        <f>J128</f>
        <v>50000</v>
      </c>
      <c r="K127" s="52"/>
    </row>
    <row r="128" spans="1:11" ht="34.5" customHeight="1" hidden="1">
      <c r="A128" s="15"/>
      <c r="B128" s="25"/>
      <c r="C128" s="25"/>
      <c r="D128" s="25"/>
      <c r="E128" s="25"/>
      <c r="F128" s="26"/>
      <c r="G128" s="30" t="s">
        <v>4</v>
      </c>
      <c r="H128" s="13" t="s">
        <v>0</v>
      </c>
      <c r="I128" s="14">
        <v>600</v>
      </c>
      <c r="J128" s="4">
        <v>50000</v>
      </c>
      <c r="K128" s="52"/>
    </row>
    <row r="129" spans="1:11" ht="33" customHeight="1" hidden="1">
      <c r="A129" s="15"/>
      <c r="B129" s="140" t="s">
        <v>91</v>
      </c>
      <c r="C129" s="140"/>
      <c r="D129" s="140"/>
      <c r="E129" s="140"/>
      <c r="F129" s="141"/>
      <c r="G129" s="30" t="s">
        <v>256</v>
      </c>
      <c r="H129" s="13" t="s">
        <v>89</v>
      </c>
      <c r="I129" s="14" t="s">
        <v>0</v>
      </c>
      <c r="J129" s="4">
        <f>J130</f>
        <v>20000</v>
      </c>
      <c r="K129" s="51"/>
    </row>
    <row r="130" spans="1:11" ht="36.75" customHeight="1" hidden="1">
      <c r="A130" s="15"/>
      <c r="B130" s="138">
        <v>500</v>
      </c>
      <c r="C130" s="138"/>
      <c r="D130" s="138"/>
      <c r="E130" s="138"/>
      <c r="F130" s="139"/>
      <c r="G130" s="30" t="s">
        <v>4</v>
      </c>
      <c r="H130" s="13" t="s">
        <v>0</v>
      </c>
      <c r="I130" s="14">
        <v>600</v>
      </c>
      <c r="J130" s="4">
        <v>20000</v>
      </c>
      <c r="K130" s="51"/>
    </row>
    <row r="131" spans="1:11" ht="49.5" customHeight="1">
      <c r="A131" s="15"/>
      <c r="B131" s="33"/>
      <c r="C131" s="33"/>
      <c r="D131" s="33"/>
      <c r="E131" s="33"/>
      <c r="F131" s="34"/>
      <c r="G131" s="6" t="s">
        <v>483</v>
      </c>
      <c r="H131" s="20" t="s">
        <v>219</v>
      </c>
      <c r="I131" s="14"/>
      <c r="J131" s="4">
        <f>J132</f>
        <v>73000</v>
      </c>
      <c r="K131" s="51"/>
    </row>
    <row r="132" spans="1:11" ht="46.5">
      <c r="A132" s="15"/>
      <c r="B132" s="33"/>
      <c r="C132" s="33"/>
      <c r="D132" s="33"/>
      <c r="E132" s="33"/>
      <c r="F132" s="34"/>
      <c r="G132" s="30" t="s">
        <v>485</v>
      </c>
      <c r="H132" s="20" t="s">
        <v>390</v>
      </c>
      <c r="I132" s="14"/>
      <c r="J132" s="4">
        <f>J133</f>
        <v>73000</v>
      </c>
      <c r="K132" s="51" t="s">
        <v>558</v>
      </c>
    </row>
    <row r="133" spans="1:11" ht="30.75">
      <c r="A133" s="15"/>
      <c r="B133" s="33"/>
      <c r="C133" s="33"/>
      <c r="D133" s="33"/>
      <c r="E133" s="33"/>
      <c r="F133" s="34"/>
      <c r="G133" s="30" t="s">
        <v>2</v>
      </c>
      <c r="H133" s="13"/>
      <c r="I133" s="14">
        <v>200</v>
      </c>
      <c r="J133" s="4">
        <v>73000</v>
      </c>
      <c r="K133" s="51"/>
    </row>
    <row r="134" spans="1:11" ht="30">
      <c r="A134" s="15"/>
      <c r="B134" s="33"/>
      <c r="C134" s="33"/>
      <c r="D134" s="33"/>
      <c r="E134" s="33"/>
      <c r="F134" s="34"/>
      <c r="G134" s="6" t="s">
        <v>547</v>
      </c>
      <c r="H134" s="13" t="s">
        <v>88</v>
      </c>
      <c r="I134" s="14"/>
      <c r="J134" s="9">
        <f>J135</f>
        <v>1100000</v>
      </c>
      <c r="K134" s="51"/>
    </row>
    <row r="135" spans="1:11" ht="46.5">
      <c r="A135" s="15"/>
      <c r="B135" s="33"/>
      <c r="C135" s="33"/>
      <c r="D135" s="33"/>
      <c r="E135" s="33"/>
      <c r="F135" s="34"/>
      <c r="G135" s="30" t="s">
        <v>424</v>
      </c>
      <c r="H135" s="13" t="s">
        <v>201</v>
      </c>
      <c r="I135" s="14"/>
      <c r="J135" s="4">
        <f>J140</f>
        <v>1100000</v>
      </c>
      <c r="K135" s="51"/>
    </row>
    <row r="136" spans="1:11" ht="48.75" customHeight="1" hidden="1">
      <c r="A136" s="15"/>
      <c r="B136" s="33"/>
      <c r="C136" s="33"/>
      <c r="D136" s="33"/>
      <c r="E136" s="33"/>
      <c r="F136" s="34"/>
      <c r="G136" s="30" t="s">
        <v>457</v>
      </c>
      <c r="H136" s="107" t="s">
        <v>456</v>
      </c>
      <c r="I136" s="14"/>
      <c r="J136" s="4">
        <f>J137</f>
        <v>481000</v>
      </c>
      <c r="K136" s="51"/>
    </row>
    <row r="137" spans="1:11" ht="37.5" customHeight="1" hidden="1">
      <c r="A137" s="15"/>
      <c r="B137" s="33"/>
      <c r="C137" s="33"/>
      <c r="D137" s="33"/>
      <c r="E137" s="33"/>
      <c r="F137" s="34"/>
      <c r="G137" s="30" t="s">
        <v>4</v>
      </c>
      <c r="H137" s="106"/>
      <c r="I137" s="14">
        <v>600</v>
      </c>
      <c r="J137" s="4">
        <v>481000</v>
      </c>
      <c r="K137" s="51"/>
    </row>
    <row r="138" spans="1:11" ht="46.5" hidden="1">
      <c r="A138" s="15"/>
      <c r="B138" s="33"/>
      <c r="C138" s="33"/>
      <c r="D138" s="33"/>
      <c r="E138" s="33"/>
      <c r="F138" s="34"/>
      <c r="G138" s="30" t="s">
        <v>425</v>
      </c>
      <c r="H138" s="20" t="s">
        <v>223</v>
      </c>
      <c r="I138" s="14"/>
      <c r="J138" s="4">
        <f>J139</f>
        <v>18300</v>
      </c>
      <c r="K138" s="51"/>
    </row>
    <row r="139" spans="1:11" ht="36" customHeight="1" hidden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18300</v>
      </c>
      <c r="K139" s="51"/>
    </row>
    <row r="140" spans="1:11" ht="79.5" customHeight="1">
      <c r="A140" s="15"/>
      <c r="B140" s="33"/>
      <c r="C140" s="33"/>
      <c r="D140" s="33"/>
      <c r="E140" s="33"/>
      <c r="F140" s="34"/>
      <c r="G140" s="30" t="s">
        <v>461</v>
      </c>
      <c r="H140" s="20" t="s">
        <v>460</v>
      </c>
      <c r="I140" s="14"/>
      <c r="J140" s="4">
        <f>J141</f>
        <v>1100000</v>
      </c>
      <c r="K140" s="51" t="s">
        <v>559</v>
      </c>
    </row>
    <row r="141" spans="1:11" ht="36" customHeight="1">
      <c r="A141" s="15"/>
      <c r="B141" s="33"/>
      <c r="C141" s="33"/>
      <c r="D141" s="33"/>
      <c r="E141" s="33"/>
      <c r="F141" s="34"/>
      <c r="G141" s="30" t="s">
        <v>4</v>
      </c>
      <c r="H141" s="13"/>
      <c r="I141" s="14">
        <v>600</v>
      </c>
      <c r="J141" s="4">
        <v>1100000</v>
      </c>
      <c r="K141" s="51"/>
    </row>
    <row r="142" spans="1:11" ht="51" customHeight="1" hidden="1">
      <c r="A142" s="15"/>
      <c r="B142" s="33"/>
      <c r="C142" s="33"/>
      <c r="D142" s="33"/>
      <c r="E142" s="33"/>
      <c r="F142" s="34"/>
      <c r="G142" s="66" t="s">
        <v>459</v>
      </c>
      <c r="H142" s="108" t="s">
        <v>458</v>
      </c>
      <c r="I142" s="68"/>
      <c r="J142" s="69">
        <f>J143</f>
        <v>347000</v>
      </c>
      <c r="K142" s="51"/>
    </row>
    <row r="143" spans="1:11" ht="34.5" customHeight="1" hidden="1">
      <c r="A143" s="15"/>
      <c r="B143" s="33"/>
      <c r="C143" s="33"/>
      <c r="D143" s="33"/>
      <c r="E143" s="33"/>
      <c r="F143" s="34"/>
      <c r="G143" s="66" t="s">
        <v>4</v>
      </c>
      <c r="H143" s="67"/>
      <c r="I143" s="68">
        <v>600</v>
      </c>
      <c r="J143" s="69">
        <v>347000</v>
      </c>
      <c r="K143" s="51"/>
    </row>
    <row r="144" spans="1:11" ht="34.5" customHeight="1">
      <c r="A144" s="15"/>
      <c r="B144" s="33"/>
      <c r="C144" s="33"/>
      <c r="D144" s="33"/>
      <c r="E144" s="33"/>
      <c r="F144" s="34"/>
      <c r="G144" s="66"/>
      <c r="H144" s="117" t="s">
        <v>591</v>
      </c>
      <c r="I144" s="68"/>
      <c r="J144" s="69">
        <f>J145</f>
        <v>1150000</v>
      </c>
      <c r="K144" s="51" t="s">
        <v>555</v>
      </c>
    </row>
    <row r="145" spans="1:11" ht="34.5" customHeight="1">
      <c r="A145" s="15"/>
      <c r="B145" s="33"/>
      <c r="C145" s="33"/>
      <c r="D145" s="33"/>
      <c r="E145" s="33"/>
      <c r="F145" s="34"/>
      <c r="G145" s="66"/>
      <c r="H145" s="67" t="s">
        <v>592</v>
      </c>
      <c r="I145" s="68"/>
      <c r="J145" s="69">
        <f>J146</f>
        <v>1150000</v>
      </c>
      <c r="K145" s="51"/>
    </row>
    <row r="146" spans="1:11" ht="34.5" customHeight="1">
      <c r="A146" s="15"/>
      <c r="B146" s="33"/>
      <c r="C146" s="33"/>
      <c r="D146" s="33"/>
      <c r="E146" s="33"/>
      <c r="F146" s="34"/>
      <c r="G146" s="66"/>
      <c r="H146" s="118">
        <v>1515763</v>
      </c>
      <c r="I146" s="68"/>
      <c r="J146" s="69">
        <f>J147</f>
        <v>1150000</v>
      </c>
      <c r="K146" s="51"/>
    </row>
    <row r="147" spans="1:11" ht="34.5" customHeight="1">
      <c r="A147" s="15"/>
      <c r="B147" s="33"/>
      <c r="C147" s="33"/>
      <c r="D147" s="33"/>
      <c r="E147" s="33"/>
      <c r="F147" s="34"/>
      <c r="G147" s="66"/>
      <c r="H147" s="118"/>
      <c r="I147" s="68">
        <v>200</v>
      </c>
      <c r="J147" s="69">
        <v>1150000</v>
      </c>
      <c r="K147" s="51"/>
    </row>
    <row r="148" spans="1:11" ht="53.25" customHeight="1">
      <c r="A148" s="15"/>
      <c r="B148" s="33"/>
      <c r="C148" s="33"/>
      <c r="D148" s="33"/>
      <c r="E148" s="33"/>
      <c r="F148" s="34"/>
      <c r="G148" s="78" t="s">
        <v>486</v>
      </c>
      <c r="H148" s="80" t="s">
        <v>391</v>
      </c>
      <c r="I148" s="80"/>
      <c r="J148" s="81">
        <f>J149</f>
        <v>2633328</v>
      </c>
      <c r="K148" s="51"/>
    </row>
    <row r="149" spans="1:11" ht="61.5">
      <c r="A149" s="15"/>
      <c r="B149" s="33"/>
      <c r="C149" s="33"/>
      <c r="D149" s="33"/>
      <c r="E149" s="33"/>
      <c r="F149" s="34"/>
      <c r="G149" s="74" t="s">
        <v>487</v>
      </c>
      <c r="H149" s="75" t="s">
        <v>392</v>
      </c>
      <c r="I149" s="75"/>
      <c r="J149" s="76">
        <f>J153+J159+J162+J165</f>
        <v>2633328</v>
      </c>
      <c r="K149" s="51"/>
    </row>
    <row r="150" spans="1:11" ht="82.5" customHeight="1" hidden="1">
      <c r="A150" s="15"/>
      <c r="B150" s="33"/>
      <c r="C150" s="33"/>
      <c r="D150" s="33"/>
      <c r="E150" s="33"/>
      <c r="F150" s="34"/>
      <c r="G150" s="74" t="s">
        <v>258</v>
      </c>
      <c r="H150" s="92" t="s">
        <v>399</v>
      </c>
      <c r="I150" s="75"/>
      <c r="J150" s="76">
        <f>J151+J152</f>
        <v>380000</v>
      </c>
      <c r="K150" s="51"/>
    </row>
    <row r="151" spans="1:11" ht="24" customHeight="1" hidden="1">
      <c r="A151" s="15"/>
      <c r="B151" s="33"/>
      <c r="C151" s="33"/>
      <c r="D151" s="33"/>
      <c r="E151" s="33"/>
      <c r="F151" s="34"/>
      <c r="G151" s="74" t="s">
        <v>5</v>
      </c>
      <c r="H151" s="77"/>
      <c r="I151" s="75">
        <v>300</v>
      </c>
      <c r="J151" s="76">
        <v>199200</v>
      </c>
      <c r="K151" s="51"/>
    </row>
    <row r="152" spans="1:11" ht="36.75" customHeight="1" hidden="1">
      <c r="A152" s="15"/>
      <c r="B152" s="33"/>
      <c r="C152" s="33"/>
      <c r="D152" s="33"/>
      <c r="E152" s="33"/>
      <c r="F152" s="34"/>
      <c r="G152" s="74" t="s">
        <v>4</v>
      </c>
      <c r="H152" s="75"/>
      <c r="I152" s="75">
        <v>600</v>
      </c>
      <c r="J152" s="76">
        <v>180800</v>
      </c>
      <c r="K152" s="51"/>
    </row>
    <row r="153" spans="1:11" ht="66.75" customHeight="1">
      <c r="A153" s="15"/>
      <c r="B153" s="33"/>
      <c r="C153" s="33"/>
      <c r="D153" s="33"/>
      <c r="E153" s="33"/>
      <c r="F153" s="34"/>
      <c r="G153" s="74" t="s">
        <v>488</v>
      </c>
      <c r="H153" s="92" t="s">
        <v>412</v>
      </c>
      <c r="I153" s="75"/>
      <c r="J153" s="76">
        <f>J154+J155</f>
        <v>305148</v>
      </c>
      <c r="K153" s="51" t="s">
        <v>560</v>
      </c>
    </row>
    <row r="154" spans="1:11" ht="35.25" customHeight="1">
      <c r="A154" s="15"/>
      <c r="B154" s="33"/>
      <c r="C154" s="33"/>
      <c r="D154" s="33"/>
      <c r="E154" s="33"/>
      <c r="F154" s="34"/>
      <c r="G154" s="74" t="s">
        <v>352</v>
      </c>
      <c r="H154" s="75"/>
      <c r="I154" s="75">
        <v>200</v>
      </c>
      <c r="J154" s="76">
        <v>8000</v>
      </c>
      <c r="K154" s="51"/>
    </row>
    <row r="155" spans="1:11" ht="30" customHeight="1">
      <c r="A155" s="15"/>
      <c r="B155" s="33"/>
      <c r="C155" s="33"/>
      <c r="D155" s="33"/>
      <c r="E155" s="33"/>
      <c r="F155" s="34"/>
      <c r="G155" s="74" t="s">
        <v>4</v>
      </c>
      <c r="H155" s="75"/>
      <c r="I155" s="75">
        <v>600</v>
      </c>
      <c r="J155" s="76">
        <v>297148</v>
      </c>
      <c r="K155" s="51"/>
    </row>
    <row r="156" spans="1:11" ht="18.75" customHeight="1" hidden="1">
      <c r="A156" s="15"/>
      <c r="B156" s="33"/>
      <c r="C156" s="33"/>
      <c r="D156" s="33"/>
      <c r="E156" s="33"/>
      <c r="F156" s="34"/>
      <c r="G156" s="74" t="s">
        <v>259</v>
      </c>
      <c r="H156" s="92" t="s">
        <v>413</v>
      </c>
      <c r="I156" s="75"/>
      <c r="J156" s="76">
        <f>J158+J157</f>
        <v>0</v>
      </c>
      <c r="K156" s="51"/>
    </row>
    <row r="157" spans="1:11" ht="18.75" customHeight="1" hidden="1">
      <c r="A157" s="15"/>
      <c r="B157" s="33"/>
      <c r="C157" s="33"/>
      <c r="D157" s="33"/>
      <c r="E157" s="33"/>
      <c r="F157" s="34"/>
      <c r="G157" s="74" t="s">
        <v>5</v>
      </c>
      <c r="H157" s="77"/>
      <c r="I157" s="75">
        <v>300</v>
      </c>
      <c r="J157" s="76"/>
      <c r="K157" s="51"/>
    </row>
    <row r="158" spans="1:11" ht="33.75" customHeight="1" hidden="1">
      <c r="A158" s="15"/>
      <c r="B158" s="33"/>
      <c r="C158" s="33"/>
      <c r="D158" s="33"/>
      <c r="E158" s="33"/>
      <c r="F158" s="34"/>
      <c r="G158" s="74" t="s">
        <v>4</v>
      </c>
      <c r="H158" s="75"/>
      <c r="I158" s="75">
        <v>600</v>
      </c>
      <c r="J158" s="76"/>
      <c r="K158" s="51"/>
    </row>
    <row r="159" spans="1:11" ht="51" customHeight="1">
      <c r="A159" s="15"/>
      <c r="B159" s="33"/>
      <c r="C159" s="33"/>
      <c r="D159" s="33"/>
      <c r="E159" s="33"/>
      <c r="F159" s="34"/>
      <c r="G159" s="74" t="s">
        <v>260</v>
      </c>
      <c r="H159" s="92" t="s">
        <v>414</v>
      </c>
      <c r="I159" s="75"/>
      <c r="J159" s="76">
        <f>J160+J161</f>
        <v>106180</v>
      </c>
      <c r="K159" s="51" t="s">
        <v>560</v>
      </c>
    </row>
    <row r="160" spans="1:11" ht="34.5" customHeight="1" hidden="1">
      <c r="A160" s="15"/>
      <c r="B160" s="33"/>
      <c r="C160" s="33"/>
      <c r="D160" s="33"/>
      <c r="E160" s="33"/>
      <c r="F160" s="34"/>
      <c r="G160" s="74" t="s">
        <v>352</v>
      </c>
      <c r="H160" s="77"/>
      <c r="I160" s="75">
        <v>200</v>
      </c>
      <c r="J160" s="76"/>
      <c r="K160" s="51"/>
    </row>
    <row r="161" spans="1:11" ht="33" customHeight="1">
      <c r="A161" s="15"/>
      <c r="B161" s="33"/>
      <c r="C161" s="33"/>
      <c r="D161" s="33"/>
      <c r="E161" s="33"/>
      <c r="F161" s="34"/>
      <c r="G161" s="74" t="s">
        <v>4</v>
      </c>
      <c r="H161" s="75"/>
      <c r="I161" s="75">
        <v>600</v>
      </c>
      <c r="J161" s="76">
        <v>106180</v>
      </c>
      <c r="K161" s="51"/>
    </row>
    <row r="162" spans="1:11" ht="79.5" customHeight="1">
      <c r="A162" s="15"/>
      <c r="B162" s="33"/>
      <c r="C162" s="33"/>
      <c r="D162" s="33"/>
      <c r="E162" s="33"/>
      <c r="F162" s="34"/>
      <c r="G162" s="74" t="s">
        <v>261</v>
      </c>
      <c r="H162" s="92" t="s">
        <v>415</v>
      </c>
      <c r="I162" s="75"/>
      <c r="J162" s="76">
        <f>J163+J164</f>
        <v>2202000</v>
      </c>
      <c r="K162" s="51" t="s">
        <v>560</v>
      </c>
    </row>
    <row r="163" spans="1:11" ht="20.25" customHeight="1">
      <c r="A163" s="15"/>
      <c r="B163" s="33"/>
      <c r="C163" s="33"/>
      <c r="D163" s="33"/>
      <c r="E163" s="33"/>
      <c r="F163" s="34"/>
      <c r="G163" s="74" t="s">
        <v>5</v>
      </c>
      <c r="H163" s="77"/>
      <c r="I163" s="75">
        <v>300</v>
      </c>
      <c r="J163" s="76">
        <v>1102000</v>
      </c>
      <c r="K163" s="51"/>
    </row>
    <row r="164" spans="1:11" ht="30.75" customHeight="1">
      <c r="A164" s="15"/>
      <c r="B164" s="33"/>
      <c r="C164" s="33"/>
      <c r="D164" s="33"/>
      <c r="E164" s="33"/>
      <c r="F164" s="34"/>
      <c r="G164" s="82" t="s">
        <v>4</v>
      </c>
      <c r="H164" s="83"/>
      <c r="I164" s="83">
        <v>600</v>
      </c>
      <c r="J164" s="84">
        <v>1100000</v>
      </c>
      <c r="K164" s="51"/>
    </row>
    <row r="165" spans="1:11" ht="30.75" customHeight="1">
      <c r="A165" s="15"/>
      <c r="B165" s="33"/>
      <c r="C165" s="33"/>
      <c r="D165" s="33"/>
      <c r="E165" s="33"/>
      <c r="F165" s="34"/>
      <c r="G165" s="82"/>
      <c r="H165" s="92" t="s">
        <v>588</v>
      </c>
      <c r="I165" s="83"/>
      <c r="J165" s="84">
        <f>J166</f>
        <v>20000</v>
      </c>
      <c r="K165" s="51" t="s">
        <v>560</v>
      </c>
    </row>
    <row r="166" spans="1:11" ht="30.75" customHeight="1">
      <c r="A166" s="15"/>
      <c r="B166" s="33"/>
      <c r="C166" s="33"/>
      <c r="D166" s="33"/>
      <c r="E166" s="33"/>
      <c r="F166" s="34"/>
      <c r="G166" s="82"/>
      <c r="H166" s="83"/>
      <c r="I166" s="83">
        <v>600</v>
      </c>
      <c r="J166" s="84">
        <v>20000</v>
      </c>
      <c r="K166" s="51"/>
    </row>
    <row r="167" spans="1:11" ht="33" customHeight="1">
      <c r="A167" s="15"/>
      <c r="B167" s="33"/>
      <c r="C167" s="33"/>
      <c r="D167" s="33"/>
      <c r="E167" s="33"/>
      <c r="F167" s="34"/>
      <c r="G167" s="78" t="s">
        <v>489</v>
      </c>
      <c r="H167" s="75" t="s">
        <v>393</v>
      </c>
      <c r="I167" s="75"/>
      <c r="J167" s="76">
        <f>J168</f>
        <v>181500</v>
      </c>
      <c r="K167" s="51"/>
    </row>
    <row r="168" spans="1:11" ht="33" customHeight="1">
      <c r="A168" s="15"/>
      <c r="B168" s="33"/>
      <c r="C168" s="33"/>
      <c r="D168" s="33"/>
      <c r="E168" s="33"/>
      <c r="F168" s="34"/>
      <c r="G168" s="74" t="s">
        <v>490</v>
      </c>
      <c r="H168" s="75" t="s">
        <v>394</v>
      </c>
      <c r="I168" s="75"/>
      <c r="J168" s="76">
        <f>J169+J173</f>
        <v>181500</v>
      </c>
      <c r="K168" s="51"/>
    </row>
    <row r="169" spans="1:11" ht="34.5" customHeight="1">
      <c r="A169" s="15"/>
      <c r="B169" s="33"/>
      <c r="C169" s="33"/>
      <c r="D169" s="33"/>
      <c r="E169" s="33"/>
      <c r="F169" s="34"/>
      <c r="G169" s="82" t="s">
        <v>491</v>
      </c>
      <c r="H169" s="105" t="s">
        <v>416</v>
      </c>
      <c r="I169" s="83"/>
      <c r="J169" s="84">
        <f>J170+J171+J172</f>
        <v>128500</v>
      </c>
      <c r="K169" s="115" t="s">
        <v>561</v>
      </c>
    </row>
    <row r="170" spans="1:11" ht="30" customHeight="1">
      <c r="A170" s="15"/>
      <c r="B170" s="33"/>
      <c r="C170" s="33"/>
      <c r="D170" s="33"/>
      <c r="E170" s="33"/>
      <c r="F170" s="34"/>
      <c r="G170" s="74" t="s">
        <v>2</v>
      </c>
      <c r="H170" s="75"/>
      <c r="I170" s="75">
        <v>200</v>
      </c>
      <c r="J170" s="76">
        <v>92500</v>
      </c>
      <c r="K170" s="51"/>
    </row>
    <row r="171" spans="1:11" ht="21" customHeight="1" hidden="1">
      <c r="A171" s="15"/>
      <c r="B171" s="33"/>
      <c r="C171" s="33"/>
      <c r="D171" s="33"/>
      <c r="E171" s="33"/>
      <c r="F171" s="34"/>
      <c r="G171" s="74" t="s">
        <v>5</v>
      </c>
      <c r="H171" s="75"/>
      <c r="I171" s="75">
        <v>300</v>
      </c>
      <c r="J171" s="76"/>
      <c r="K171" s="51"/>
    </row>
    <row r="172" spans="1:11" ht="33.75" customHeight="1">
      <c r="A172" s="15"/>
      <c r="B172" s="33"/>
      <c r="C172" s="33"/>
      <c r="D172" s="33"/>
      <c r="E172" s="33"/>
      <c r="F172" s="34"/>
      <c r="G172" s="74" t="s">
        <v>4</v>
      </c>
      <c r="H172" s="75"/>
      <c r="I172" s="75">
        <v>600</v>
      </c>
      <c r="J172" s="76">
        <v>36000</v>
      </c>
      <c r="K172" s="51"/>
    </row>
    <row r="173" spans="1:11" ht="31.5" customHeight="1">
      <c r="A173" s="15"/>
      <c r="B173" s="33"/>
      <c r="C173" s="33"/>
      <c r="D173" s="33"/>
      <c r="E173" s="33"/>
      <c r="F173" s="34"/>
      <c r="G173" s="74" t="s">
        <v>262</v>
      </c>
      <c r="H173" s="92" t="s">
        <v>417</v>
      </c>
      <c r="I173" s="75"/>
      <c r="J173" s="76">
        <f>J174</f>
        <v>53000</v>
      </c>
      <c r="K173" s="51" t="s">
        <v>551</v>
      </c>
    </row>
    <row r="174" spans="1:11" ht="33" customHeight="1">
      <c r="A174" s="15"/>
      <c r="B174" s="33"/>
      <c r="C174" s="33"/>
      <c r="D174" s="33"/>
      <c r="E174" s="33"/>
      <c r="F174" s="34"/>
      <c r="G174" s="74" t="s">
        <v>2</v>
      </c>
      <c r="H174" s="75"/>
      <c r="I174" s="75">
        <v>200</v>
      </c>
      <c r="J174" s="76">
        <v>53000</v>
      </c>
      <c r="K174" s="51"/>
    </row>
    <row r="175" spans="1:11" ht="70.5" customHeight="1">
      <c r="A175" s="15"/>
      <c r="B175" s="33"/>
      <c r="C175" s="33"/>
      <c r="D175" s="33"/>
      <c r="E175" s="33"/>
      <c r="F175" s="34"/>
      <c r="G175" s="70" t="s">
        <v>492</v>
      </c>
      <c r="H175" s="71" t="s">
        <v>86</v>
      </c>
      <c r="I175" s="72" t="s">
        <v>0</v>
      </c>
      <c r="J175" s="73">
        <f>J176+J180</f>
        <v>537611</v>
      </c>
      <c r="K175" s="51"/>
    </row>
    <row r="176" spans="1:11" ht="49.5" customHeight="1">
      <c r="A176" s="15"/>
      <c r="B176" s="33"/>
      <c r="C176" s="33"/>
      <c r="D176" s="33"/>
      <c r="E176" s="33"/>
      <c r="F176" s="34"/>
      <c r="G176" s="6" t="s">
        <v>493</v>
      </c>
      <c r="H176" s="13" t="s">
        <v>84</v>
      </c>
      <c r="I176" s="14" t="s">
        <v>0</v>
      </c>
      <c r="J176" s="4">
        <f>J177</f>
        <v>222000</v>
      </c>
      <c r="K176" s="51"/>
    </row>
    <row r="177" spans="1:11" ht="48" customHeight="1">
      <c r="A177" s="15"/>
      <c r="B177" s="145" t="s">
        <v>87</v>
      </c>
      <c r="C177" s="145"/>
      <c r="D177" s="145"/>
      <c r="E177" s="145"/>
      <c r="F177" s="146"/>
      <c r="G177" s="30" t="s">
        <v>494</v>
      </c>
      <c r="H177" s="20" t="s">
        <v>187</v>
      </c>
      <c r="I177" s="14"/>
      <c r="J177" s="4">
        <f>J178+J179</f>
        <v>222000</v>
      </c>
      <c r="K177" s="51" t="s">
        <v>551</v>
      </c>
    </row>
    <row r="178" spans="1:11" ht="33" customHeight="1">
      <c r="A178" s="15"/>
      <c r="B178" s="136" t="s">
        <v>85</v>
      </c>
      <c r="C178" s="136"/>
      <c r="D178" s="136"/>
      <c r="E178" s="136"/>
      <c r="F178" s="137"/>
      <c r="G178" s="30" t="s">
        <v>2</v>
      </c>
      <c r="H178" s="19"/>
      <c r="I178" s="14">
        <v>200</v>
      </c>
      <c r="J178" s="4">
        <v>69000</v>
      </c>
      <c r="K178" s="52"/>
    </row>
    <row r="179" spans="1:11" ht="30" customHeight="1">
      <c r="A179" s="15"/>
      <c r="B179" s="27"/>
      <c r="C179" s="27"/>
      <c r="D179" s="27"/>
      <c r="E179" s="27"/>
      <c r="F179" s="28"/>
      <c r="G179" s="30" t="s">
        <v>4</v>
      </c>
      <c r="H179" s="19"/>
      <c r="I179" s="14">
        <v>600</v>
      </c>
      <c r="J179" s="4">
        <v>153000</v>
      </c>
      <c r="K179" s="52"/>
    </row>
    <row r="180" spans="1:11" ht="60">
      <c r="A180" s="15"/>
      <c r="B180" s="27"/>
      <c r="C180" s="27"/>
      <c r="D180" s="27"/>
      <c r="E180" s="27"/>
      <c r="F180" s="28"/>
      <c r="G180" s="6" t="s">
        <v>429</v>
      </c>
      <c r="H180" s="19" t="s">
        <v>426</v>
      </c>
      <c r="I180" s="14"/>
      <c r="J180" s="4">
        <f>J181+J183</f>
        <v>315611</v>
      </c>
      <c r="K180" s="52"/>
    </row>
    <row r="181" spans="1:11" ht="46.5">
      <c r="A181" s="15"/>
      <c r="B181" s="27"/>
      <c r="C181" s="27"/>
      <c r="D181" s="27"/>
      <c r="E181" s="27"/>
      <c r="F181" s="28"/>
      <c r="G181" s="30" t="s">
        <v>544</v>
      </c>
      <c r="H181" s="20" t="s">
        <v>543</v>
      </c>
      <c r="I181" s="14"/>
      <c r="J181" s="4">
        <f>J182</f>
        <v>70000</v>
      </c>
      <c r="K181" s="51" t="s">
        <v>562</v>
      </c>
    </row>
    <row r="182" spans="1:11" ht="30.75">
      <c r="A182" s="15"/>
      <c r="B182" s="27"/>
      <c r="C182" s="27"/>
      <c r="D182" s="27"/>
      <c r="E182" s="27"/>
      <c r="F182" s="28"/>
      <c r="G182" s="30" t="s">
        <v>4</v>
      </c>
      <c r="H182" s="19"/>
      <c r="I182" s="14">
        <v>600</v>
      </c>
      <c r="J182" s="4">
        <v>70000</v>
      </c>
      <c r="K182" s="52"/>
    </row>
    <row r="183" spans="1:11" ht="47.25" customHeight="1">
      <c r="A183" s="15"/>
      <c r="B183" s="27"/>
      <c r="C183" s="27"/>
      <c r="D183" s="27"/>
      <c r="E183" s="27"/>
      <c r="F183" s="28"/>
      <c r="G183" s="30" t="s">
        <v>427</v>
      </c>
      <c r="H183" s="13" t="s">
        <v>83</v>
      </c>
      <c r="I183" s="14"/>
      <c r="J183" s="4">
        <f>J184</f>
        <v>245611</v>
      </c>
      <c r="K183" s="51" t="s">
        <v>562</v>
      </c>
    </row>
    <row r="184" spans="1:11" ht="32.25" customHeight="1">
      <c r="A184" s="15"/>
      <c r="B184" s="27"/>
      <c r="C184" s="27"/>
      <c r="D184" s="27"/>
      <c r="E184" s="27"/>
      <c r="F184" s="28"/>
      <c r="G184" s="30" t="s">
        <v>4</v>
      </c>
      <c r="H184" s="13"/>
      <c r="I184" s="14">
        <v>600</v>
      </c>
      <c r="J184" s="4">
        <v>245611</v>
      </c>
      <c r="K184" s="52"/>
    </row>
    <row r="185" spans="1:11" ht="45">
      <c r="A185" s="15"/>
      <c r="B185" s="145" t="s">
        <v>82</v>
      </c>
      <c r="C185" s="145"/>
      <c r="D185" s="145"/>
      <c r="E185" s="145"/>
      <c r="F185" s="146"/>
      <c r="G185" s="6" t="s">
        <v>495</v>
      </c>
      <c r="H185" s="7" t="s">
        <v>81</v>
      </c>
      <c r="I185" s="8" t="s">
        <v>0</v>
      </c>
      <c r="J185" s="9">
        <f>J186</f>
        <v>115000</v>
      </c>
      <c r="K185" s="51"/>
    </row>
    <row r="186" spans="1:11" ht="50.25" customHeight="1">
      <c r="A186" s="15"/>
      <c r="B186" s="136" t="s">
        <v>80</v>
      </c>
      <c r="C186" s="136"/>
      <c r="D186" s="136"/>
      <c r="E186" s="136"/>
      <c r="F186" s="137"/>
      <c r="G186" s="30" t="s">
        <v>496</v>
      </c>
      <c r="H186" s="13" t="s">
        <v>79</v>
      </c>
      <c r="I186" s="14" t="s">
        <v>0</v>
      </c>
      <c r="J186" s="4">
        <f>J187</f>
        <v>115000</v>
      </c>
      <c r="K186" s="51"/>
    </row>
    <row r="187" spans="1:11" ht="48.75" customHeight="1">
      <c r="A187" s="15"/>
      <c r="B187" s="150" t="s">
        <v>78</v>
      </c>
      <c r="C187" s="150"/>
      <c r="D187" s="150"/>
      <c r="E187" s="150"/>
      <c r="F187" s="151"/>
      <c r="G187" s="30" t="s">
        <v>497</v>
      </c>
      <c r="H187" s="20" t="s">
        <v>202</v>
      </c>
      <c r="I187" s="14"/>
      <c r="J187" s="4">
        <f>J188</f>
        <v>115000</v>
      </c>
      <c r="K187" s="51" t="s">
        <v>563</v>
      </c>
    </row>
    <row r="188" spans="1:11" ht="30.75">
      <c r="A188" s="15"/>
      <c r="B188" s="150">
        <v>200</v>
      </c>
      <c r="C188" s="150"/>
      <c r="D188" s="150"/>
      <c r="E188" s="150"/>
      <c r="F188" s="151"/>
      <c r="G188" s="30" t="s">
        <v>2</v>
      </c>
      <c r="H188" s="13" t="s">
        <v>0</v>
      </c>
      <c r="I188" s="14">
        <v>200</v>
      </c>
      <c r="J188" s="4">
        <v>115000</v>
      </c>
      <c r="K188" s="51"/>
    </row>
    <row r="189" spans="1:11" ht="45">
      <c r="A189" s="15"/>
      <c r="B189" s="145" t="s">
        <v>76</v>
      </c>
      <c r="C189" s="145"/>
      <c r="D189" s="145"/>
      <c r="E189" s="145"/>
      <c r="F189" s="146"/>
      <c r="G189" s="6" t="s">
        <v>498</v>
      </c>
      <c r="H189" s="7" t="s">
        <v>75</v>
      </c>
      <c r="I189" s="8" t="s">
        <v>0</v>
      </c>
      <c r="J189" s="9">
        <f>J190+J220+J224+J230</f>
        <v>44830379</v>
      </c>
      <c r="K189" s="51"/>
    </row>
    <row r="190" spans="1:11" ht="45">
      <c r="A190" s="15"/>
      <c r="B190" s="36"/>
      <c r="C190" s="36"/>
      <c r="D190" s="36"/>
      <c r="E190" s="36"/>
      <c r="F190" s="37"/>
      <c r="G190" s="6" t="s">
        <v>499</v>
      </c>
      <c r="H190" s="13" t="s">
        <v>74</v>
      </c>
      <c r="I190" s="14" t="s">
        <v>0</v>
      </c>
      <c r="J190" s="4">
        <f>J191+J193+J195+J197+J201+J203+J205+J212+J218</f>
        <v>44035379</v>
      </c>
      <c r="K190" s="51"/>
    </row>
    <row r="191" spans="1:11" ht="30.75">
      <c r="A191" s="15"/>
      <c r="B191" s="36"/>
      <c r="C191" s="36"/>
      <c r="D191" s="36"/>
      <c r="E191" s="36"/>
      <c r="F191" s="37"/>
      <c r="G191" s="30" t="s">
        <v>540</v>
      </c>
      <c r="H191" s="20" t="s">
        <v>539</v>
      </c>
      <c r="I191" s="14"/>
      <c r="J191" s="4">
        <f>J192</f>
        <v>3621</v>
      </c>
      <c r="K191" s="51" t="s">
        <v>564</v>
      </c>
    </row>
    <row r="192" spans="1:11" ht="36" customHeight="1">
      <c r="A192" s="15"/>
      <c r="B192" s="36"/>
      <c r="C192" s="36"/>
      <c r="D192" s="36"/>
      <c r="E192" s="36"/>
      <c r="F192" s="37"/>
      <c r="G192" s="30" t="s">
        <v>4</v>
      </c>
      <c r="H192" s="13"/>
      <c r="I192" s="14">
        <v>600</v>
      </c>
      <c r="J192" s="4">
        <v>3621</v>
      </c>
      <c r="K192" s="51"/>
    </row>
    <row r="193" spans="1:11" ht="46.5">
      <c r="A193" s="15"/>
      <c r="B193" s="150" t="s">
        <v>73</v>
      </c>
      <c r="C193" s="150"/>
      <c r="D193" s="150"/>
      <c r="E193" s="150"/>
      <c r="F193" s="151"/>
      <c r="G193" s="30" t="s">
        <v>163</v>
      </c>
      <c r="H193" s="20" t="s">
        <v>166</v>
      </c>
      <c r="I193" s="14" t="s">
        <v>0</v>
      </c>
      <c r="J193" s="4">
        <f>J194</f>
        <v>2198000</v>
      </c>
      <c r="K193" s="51" t="s">
        <v>553</v>
      </c>
    </row>
    <row r="194" spans="1:11" ht="30.75" customHeight="1">
      <c r="A194" s="15"/>
      <c r="B194" s="150">
        <v>600</v>
      </c>
      <c r="C194" s="150"/>
      <c r="D194" s="150"/>
      <c r="E194" s="150"/>
      <c r="F194" s="151"/>
      <c r="G194" s="30" t="s">
        <v>4</v>
      </c>
      <c r="H194" s="20"/>
      <c r="I194" s="14">
        <v>600</v>
      </c>
      <c r="J194" s="4">
        <v>2198000</v>
      </c>
      <c r="K194" s="51"/>
    </row>
    <row r="195" spans="1:11" ht="46.5">
      <c r="A195" s="15"/>
      <c r="B195" s="138">
        <v>800</v>
      </c>
      <c r="C195" s="138"/>
      <c r="D195" s="138"/>
      <c r="E195" s="138"/>
      <c r="F195" s="139"/>
      <c r="G195" s="30" t="s">
        <v>164</v>
      </c>
      <c r="H195" s="20" t="s">
        <v>167</v>
      </c>
      <c r="I195" s="14"/>
      <c r="J195" s="4">
        <f>J196</f>
        <v>392300</v>
      </c>
      <c r="K195" s="51" t="s">
        <v>560</v>
      </c>
    </row>
    <row r="196" spans="1:11" ht="36" customHeight="1">
      <c r="A196" s="15"/>
      <c r="B196" s="140" t="s">
        <v>71</v>
      </c>
      <c r="C196" s="140"/>
      <c r="D196" s="140"/>
      <c r="E196" s="140"/>
      <c r="F196" s="141"/>
      <c r="G196" s="30" t="s">
        <v>4</v>
      </c>
      <c r="H196" s="20"/>
      <c r="I196" s="14">
        <v>600</v>
      </c>
      <c r="J196" s="4">
        <v>392300</v>
      </c>
      <c r="K196" s="51"/>
    </row>
    <row r="197" spans="1:11" ht="30.75">
      <c r="A197" s="15"/>
      <c r="B197" s="138">
        <v>300</v>
      </c>
      <c r="C197" s="138"/>
      <c r="D197" s="138"/>
      <c r="E197" s="138"/>
      <c r="F197" s="139"/>
      <c r="G197" s="30" t="s">
        <v>72</v>
      </c>
      <c r="H197" s="20" t="s">
        <v>165</v>
      </c>
      <c r="I197" s="14"/>
      <c r="J197" s="4">
        <f>J198+J200</f>
        <v>26457132</v>
      </c>
      <c r="K197" s="51" t="s">
        <v>564</v>
      </c>
    </row>
    <row r="198" spans="1:11" ht="32.25" customHeight="1">
      <c r="A198" s="15"/>
      <c r="B198" s="140" t="s">
        <v>70</v>
      </c>
      <c r="C198" s="140"/>
      <c r="D198" s="140"/>
      <c r="E198" s="140"/>
      <c r="F198" s="141"/>
      <c r="G198" s="30" t="s">
        <v>4</v>
      </c>
      <c r="H198" s="13"/>
      <c r="I198" s="14">
        <v>600</v>
      </c>
      <c r="J198" s="4">
        <v>16457132</v>
      </c>
      <c r="K198" s="51"/>
    </row>
    <row r="199" spans="1:11" ht="15" hidden="1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1193899</v>
      </c>
      <c r="K199" s="51"/>
    </row>
    <row r="200" spans="1:11" ht="15">
      <c r="A200" s="15"/>
      <c r="B200" s="33"/>
      <c r="C200" s="33"/>
      <c r="D200" s="33"/>
      <c r="E200" s="33"/>
      <c r="F200" s="34"/>
      <c r="G200" s="30" t="s">
        <v>1</v>
      </c>
      <c r="H200" s="13"/>
      <c r="I200" s="14">
        <v>800</v>
      </c>
      <c r="J200" s="4">
        <v>10000000</v>
      </c>
      <c r="K200" s="51"/>
    </row>
    <row r="201" spans="1:11" ht="30.75">
      <c r="A201" s="15"/>
      <c r="B201" s="33"/>
      <c r="C201" s="33"/>
      <c r="D201" s="33"/>
      <c r="E201" s="33"/>
      <c r="F201" s="34"/>
      <c r="G201" s="30" t="s">
        <v>168</v>
      </c>
      <c r="H201" s="20" t="s">
        <v>169</v>
      </c>
      <c r="I201" s="14"/>
      <c r="J201" s="4">
        <f>J202</f>
        <v>1395900</v>
      </c>
      <c r="K201" s="51" t="s">
        <v>564</v>
      </c>
    </row>
    <row r="202" spans="1:11" ht="33.75" customHeight="1">
      <c r="A202" s="15"/>
      <c r="B202" s="150">
        <v>600</v>
      </c>
      <c r="C202" s="150"/>
      <c r="D202" s="150"/>
      <c r="E202" s="150"/>
      <c r="F202" s="151"/>
      <c r="G202" s="30" t="s">
        <v>4</v>
      </c>
      <c r="H202" s="13" t="s">
        <v>0</v>
      </c>
      <c r="I202" s="14">
        <v>600</v>
      </c>
      <c r="J202" s="4">
        <v>1395900</v>
      </c>
      <c r="K202" s="51"/>
    </row>
    <row r="203" spans="1:11" ht="30.75">
      <c r="A203" s="15"/>
      <c r="B203" s="138">
        <v>800</v>
      </c>
      <c r="C203" s="138"/>
      <c r="D203" s="138"/>
      <c r="E203" s="138"/>
      <c r="F203" s="139"/>
      <c r="G203" s="30" t="s">
        <v>170</v>
      </c>
      <c r="H203" s="20" t="s">
        <v>171</v>
      </c>
      <c r="I203" s="14"/>
      <c r="J203" s="4">
        <f>J204</f>
        <v>6489700</v>
      </c>
      <c r="K203" s="51" t="s">
        <v>564</v>
      </c>
    </row>
    <row r="204" spans="1:11" ht="35.25" customHeight="1">
      <c r="A204" s="15"/>
      <c r="B204" s="140" t="s">
        <v>69</v>
      </c>
      <c r="C204" s="140"/>
      <c r="D204" s="140"/>
      <c r="E204" s="140"/>
      <c r="F204" s="141"/>
      <c r="G204" s="30" t="s">
        <v>4</v>
      </c>
      <c r="H204" s="20"/>
      <c r="I204" s="14">
        <v>600</v>
      </c>
      <c r="J204" s="4">
        <v>6489700</v>
      </c>
      <c r="K204" s="51"/>
    </row>
    <row r="205" spans="1:11" ht="15">
      <c r="A205" s="15"/>
      <c r="B205" s="150">
        <v>200</v>
      </c>
      <c r="C205" s="150"/>
      <c r="D205" s="150"/>
      <c r="E205" s="150"/>
      <c r="F205" s="151"/>
      <c r="G205" s="30" t="s">
        <v>173</v>
      </c>
      <c r="H205" s="20" t="s">
        <v>172</v>
      </c>
      <c r="I205" s="14"/>
      <c r="J205" s="4">
        <f>J206+J207+J208</f>
        <v>3717600</v>
      </c>
      <c r="K205" s="51" t="s">
        <v>565</v>
      </c>
    </row>
    <row r="206" spans="1:11" ht="80.25" customHeight="1">
      <c r="A206" s="15"/>
      <c r="B206" s="138">
        <v>300</v>
      </c>
      <c r="C206" s="138"/>
      <c r="D206" s="138"/>
      <c r="E206" s="138"/>
      <c r="F206" s="139"/>
      <c r="G206" s="30" t="s">
        <v>3</v>
      </c>
      <c r="H206" s="13" t="s">
        <v>0</v>
      </c>
      <c r="I206" s="14">
        <v>100</v>
      </c>
      <c r="J206" s="4">
        <v>3325300</v>
      </c>
      <c r="K206" s="51"/>
    </row>
    <row r="207" spans="1:11" ht="30" customHeight="1">
      <c r="A207" s="15"/>
      <c r="B207" s="140" t="s">
        <v>68</v>
      </c>
      <c r="C207" s="140"/>
      <c r="D207" s="140"/>
      <c r="E207" s="140"/>
      <c r="F207" s="141"/>
      <c r="G207" s="30" t="s">
        <v>2</v>
      </c>
      <c r="H207" s="13"/>
      <c r="I207" s="14">
        <v>200</v>
      </c>
      <c r="J207" s="4">
        <v>373500</v>
      </c>
      <c r="K207" s="51"/>
    </row>
    <row r="208" spans="1:11" ht="14.25" customHeight="1">
      <c r="A208" s="15"/>
      <c r="B208" s="138">
        <v>300</v>
      </c>
      <c r="C208" s="138"/>
      <c r="D208" s="138"/>
      <c r="E208" s="138"/>
      <c r="F208" s="139"/>
      <c r="G208" s="30" t="s">
        <v>1</v>
      </c>
      <c r="H208" s="13" t="s">
        <v>0</v>
      </c>
      <c r="I208" s="14">
        <v>800</v>
      </c>
      <c r="J208" s="4">
        <v>18800</v>
      </c>
      <c r="K208" s="51"/>
    </row>
    <row r="209" spans="1:11" ht="45.75" customHeight="1" hidden="1">
      <c r="A209" s="15"/>
      <c r="B209" s="33"/>
      <c r="C209" s="33"/>
      <c r="D209" s="33"/>
      <c r="E209" s="33"/>
      <c r="F209" s="34"/>
      <c r="G209" s="30"/>
      <c r="H209" s="20"/>
      <c r="I209" s="14"/>
      <c r="J209" s="4"/>
      <c r="K209" s="51"/>
    </row>
    <row r="210" spans="1:11" ht="35.25" customHeight="1" hidden="1">
      <c r="A210" s="15"/>
      <c r="B210" s="33"/>
      <c r="C210" s="33"/>
      <c r="D210" s="33"/>
      <c r="E210" s="33"/>
      <c r="F210" s="34"/>
      <c r="G210" s="30"/>
      <c r="H210" s="19"/>
      <c r="I210" s="14"/>
      <c r="J210" s="4"/>
      <c r="K210" s="51"/>
    </row>
    <row r="211" spans="1:11" ht="0" customHeight="1" hidden="1">
      <c r="A211" s="15"/>
      <c r="B211" s="33"/>
      <c r="C211" s="33"/>
      <c r="D211" s="33"/>
      <c r="E211" s="33"/>
      <c r="F211" s="34"/>
      <c r="G211" s="30"/>
      <c r="H211" s="13"/>
      <c r="I211" s="14"/>
      <c r="J211" s="4"/>
      <c r="K211" s="51"/>
    </row>
    <row r="212" spans="1:11" ht="46.5">
      <c r="A212" s="15"/>
      <c r="B212" s="33"/>
      <c r="C212" s="33"/>
      <c r="D212" s="33"/>
      <c r="E212" s="33"/>
      <c r="F212" s="34"/>
      <c r="G212" s="30" t="s">
        <v>270</v>
      </c>
      <c r="H212" s="20" t="s">
        <v>395</v>
      </c>
      <c r="I212" s="8"/>
      <c r="J212" s="4">
        <f>J213</f>
        <v>1181126</v>
      </c>
      <c r="K212" s="51" t="s">
        <v>560</v>
      </c>
    </row>
    <row r="213" spans="1:11" ht="30.75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1181126</v>
      </c>
      <c r="K213" s="51"/>
    </row>
    <row r="214" spans="1:11" ht="30.75" hidden="1">
      <c r="A214" s="15"/>
      <c r="B214" s="33"/>
      <c r="C214" s="33"/>
      <c r="D214" s="33"/>
      <c r="E214" s="33"/>
      <c r="F214" s="34"/>
      <c r="G214" s="30" t="s">
        <v>400</v>
      </c>
      <c r="H214" s="20" t="s">
        <v>396</v>
      </c>
      <c r="I214" s="8"/>
      <c r="J214" s="4">
        <f>J215</f>
        <v>49679</v>
      </c>
      <c r="K214" s="51"/>
    </row>
    <row r="215" spans="1:11" ht="33.75" customHeight="1" hidden="1">
      <c r="A215" s="15"/>
      <c r="B215" s="33"/>
      <c r="C215" s="33"/>
      <c r="D215" s="33"/>
      <c r="E215" s="33"/>
      <c r="F215" s="34"/>
      <c r="G215" s="85" t="s">
        <v>4</v>
      </c>
      <c r="H215" s="86"/>
      <c r="I215" s="86">
        <v>600</v>
      </c>
      <c r="J215" s="109">
        <v>49679</v>
      </c>
      <c r="K215" s="51"/>
    </row>
    <row r="216" spans="1:11" ht="15" customHeight="1" hidden="1">
      <c r="A216" s="15"/>
      <c r="B216" s="33"/>
      <c r="C216" s="33"/>
      <c r="D216" s="33"/>
      <c r="E216" s="33"/>
      <c r="F216" s="34"/>
      <c r="G216" s="85" t="s">
        <v>402</v>
      </c>
      <c r="H216" s="79" t="s">
        <v>401</v>
      </c>
      <c r="I216" s="86"/>
      <c r="J216" s="4">
        <f>J217</f>
        <v>2586933</v>
      </c>
      <c r="K216" s="51"/>
    </row>
    <row r="217" spans="1:11" ht="33.75" customHeight="1" hidden="1">
      <c r="A217" s="15"/>
      <c r="B217" s="33"/>
      <c r="C217" s="33"/>
      <c r="D217" s="33"/>
      <c r="E217" s="33"/>
      <c r="F217" s="34"/>
      <c r="G217" s="85" t="s">
        <v>4</v>
      </c>
      <c r="H217" s="86"/>
      <c r="I217" s="86">
        <v>600</v>
      </c>
      <c r="J217" s="109">
        <v>2586933</v>
      </c>
      <c r="K217" s="51"/>
    </row>
    <row r="218" spans="1:11" ht="33.75" customHeight="1">
      <c r="A218" s="15"/>
      <c r="B218" s="33"/>
      <c r="C218" s="33"/>
      <c r="D218" s="33"/>
      <c r="E218" s="33"/>
      <c r="F218" s="34"/>
      <c r="G218" s="85"/>
      <c r="H218" s="20" t="s">
        <v>589</v>
      </c>
      <c r="I218" s="86"/>
      <c r="J218" s="109">
        <f>J219</f>
        <v>2200000</v>
      </c>
      <c r="K218" s="51" t="s">
        <v>564</v>
      </c>
    </row>
    <row r="219" spans="1:11" ht="33.75" customHeight="1">
      <c r="A219" s="15"/>
      <c r="B219" s="33"/>
      <c r="C219" s="33"/>
      <c r="D219" s="33"/>
      <c r="E219" s="33"/>
      <c r="F219" s="34"/>
      <c r="G219" s="85"/>
      <c r="H219" s="86"/>
      <c r="I219" s="86">
        <v>600</v>
      </c>
      <c r="J219" s="109">
        <v>2200000</v>
      </c>
      <c r="K219" s="51"/>
    </row>
    <row r="220" spans="1:11" ht="50.25" customHeight="1">
      <c r="A220" s="15"/>
      <c r="B220" s="140" t="s">
        <v>67</v>
      </c>
      <c r="C220" s="140"/>
      <c r="D220" s="140"/>
      <c r="E220" s="140"/>
      <c r="F220" s="141"/>
      <c r="G220" s="6" t="s">
        <v>500</v>
      </c>
      <c r="H220" s="20" t="s">
        <v>174</v>
      </c>
      <c r="I220" s="14"/>
      <c r="J220" s="4">
        <f>J221</f>
        <v>167000</v>
      </c>
      <c r="K220" s="51"/>
    </row>
    <row r="221" spans="1:11" ht="46.5">
      <c r="A221" s="15"/>
      <c r="B221" s="138">
        <v>500</v>
      </c>
      <c r="C221" s="138"/>
      <c r="D221" s="138"/>
      <c r="E221" s="138"/>
      <c r="F221" s="139"/>
      <c r="G221" s="30" t="s">
        <v>502</v>
      </c>
      <c r="H221" s="20" t="s">
        <v>175</v>
      </c>
      <c r="I221" s="14"/>
      <c r="J221" s="4">
        <f>J223+J222</f>
        <v>167000</v>
      </c>
      <c r="K221" s="51" t="s">
        <v>555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107000</v>
      </c>
      <c r="K222" s="51"/>
    </row>
    <row r="223" spans="1:11" ht="39" customHeight="1">
      <c r="A223" s="15"/>
      <c r="B223" s="33"/>
      <c r="C223" s="33"/>
      <c r="D223" s="33"/>
      <c r="E223" s="33"/>
      <c r="F223" s="34"/>
      <c r="G223" s="30" t="s">
        <v>4</v>
      </c>
      <c r="H223" s="20"/>
      <c r="I223" s="14">
        <v>600</v>
      </c>
      <c r="J223" s="4">
        <v>60000</v>
      </c>
      <c r="K223" s="51"/>
    </row>
    <row r="224" spans="1:11" ht="45">
      <c r="A224" s="15"/>
      <c r="B224" s="140" t="s">
        <v>66</v>
      </c>
      <c r="C224" s="140"/>
      <c r="D224" s="140"/>
      <c r="E224" s="140"/>
      <c r="F224" s="141"/>
      <c r="G224" s="6" t="s">
        <v>549</v>
      </c>
      <c r="H224" s="20" t="s">
        <v>63</v>
      </c>
      <c r="I224" s="14" t="s">
        <v>0</v>
      </c>
      <c r="J224" s="4">
        <f>J225+J228</f>
        <v>418000</v>
      </c>
      <c r="K224" s="51"/>
    </row>
    <row r="225" spans="1:11" ht="65.25" customHeight="1">
      <c r="A225" s="15"/>
      <c r="B225" s="33"/>
      <c r="C225" s="33"/>
      <c r="D225" s="33"/>
      <c r="E225" s="33"/>
      <c r="F225" s="34"/>
      <c r="G225" s="30" t="s">
        <v>501</v>
      </c>
      <c r="H225" s="20" t="s">
        <v>176</v>
      </c>
      <c r="I225" s="14"/>
      <c r="J225" s="4">
        <f>J227+J226</f>
        <v>388000</v>
      </c>
      <c r="K225" s="51" t="s">
        <v>560</v>
      </c>
    </row>
    <row r="226" spans="1:11" ht="34.5" customHeight="1">
      <c r="A226" s="15"/>
      <c r="B226" s="33"/>
      <c r="C226" s="33"/>
      <c r="D226" s="33"/>
      <c r="E226" s="33"/>
      <c r="F226" s="34"/>
      <c r="G226" s="30" t="s">
        <v>2</v>
      </c>
      <c r="H226" s="20"/>
      <c r="I226" s="14">
        <v>200</v>
      </c>
      <c r="J226" s="4">
        <v>98000</v>
      </c>
      <c r="K226" s="51"/>
    </row>
    <row r="227" spans="1:11" ht="34.5" customHeight="1">
      <c r="A227" s="15"/>
      <c r="B227" s="138">
        <v>600</v>
      </c>
      <c r="C227" s="138"/>
      <c r="D227" s="138"/>
      <c r="E227" s="138"/>
      <c r="F227" s="139"/>
      <c r="G227" s="30" t="s">
        <v>4</v>
      </c>
      <c r="H227" s="20" t="s">
        <v>0</v>
      </c>
      <c r="I227" s="14">
        <v>600</v>
      </c>
      <c r="J227" s="4">
        <v>290000</v>
      </c>
      <c r="K227" s="51"/>
    </row>
    <row r="228" spans="1:11" ht="31.5" customHeight="1">
      <c r="A228" s="15"/>
      <c r="B228" s="33"/>
      <c r="C228" s="33"/>
      <c r="D228" s="33"/>
      <c r="E228" s="33"/>
      <c r="F228" s="34"/>
      <c r="G228" s="30" t="s">
        <v>204</v>
      </c>
      <c r="H228" s="20" t="s">
        <v>376</v>
      </c>
      <c r="I228" s="14"/>
      <c r="J228" s="4">
        <f>J229</f>
        <v>30000</v>
      </c>
      <c r="K228" s="51" t="s">
        <v>560</v>
      </c>
    </row>
    <row r="229" spans="1:11" ht="35.25" customHeight="1">
      <c r="A229" s="15"/>
      <c r="B229" s="33"/>
      <c r="C229" s="33"/>
      <c r="D229" s="33"/>
      <c r="E229" s="33"/>
      <c r="F229" s="34"/>
      <c r="G229" s="30" t="s">
        <v>2</v>
      </c>
      <c r="H229" s="20"/>
      <c r="I229" s="14">
        <v>200</v>
      </c>
      <c r="J229" s="4">
        <v>30000</v>
      </c>
      <c r="K229" s="51"/>
    </row>
    <row r="230" spans="1:11" ht="21" customHeight="1">
      <c r="A230" s="15"/>
      <c r="B230" s="140" t="s">
        <v>65</v>
      </c>
      <c r="C230" s="140"/>
      <c r="D230" s="140"/>
      <c r="E230" s="140"/>
      <c r="F230" s="141"/>
      <c r="G230" s="6" t="s">
        <v>550</v>
      </c>
      <c r="H230" s="20" t="s">
        <v>177</v>
      </c>
      <c r="I230" s="8" t="s">
        <v>0</v>
      </c>
      <c r="J230" s="4">
        <f>J231</f>
        <v>210000</v>
      </c>
      <c r="K230" s="51"/>
    </row>
    <row r="231" spans="1:11" ht="30.75">
      <c r="A231" s="15"/>
      <c r="B231" s="138">
        <v>800</v>
      </c>
      <c r="C231" s="138"/>
      <c r="D231" s="138"/>
      <c r="E231" s="138"/>
      <c r="F231" s="139"/>
      <c r="G231" s="30" t="s">
        <v>566</v>
      </c>
      <c r="H231" s="20" t="s">
        <v>178</v>
      </c>
      <c r="I231" s="14"/>
      <c r="J231" s="4">
        <f>J232+J233+J234</f>
        <v>210000</v>
      </c>
      <c r="K231" s="51" t="s">
        <v>560</v>
      </c>
    </row>
    <row r="232" spans="1:11" ht="30.75">
      <c r="A232" s="15"/>
      <c r="B232" s="33"/>
      <c r="C232" s="33"/>
      <c r="D232" s="33"/>
      <c r="E232" s="33"/>
      <c r="F232" s="34"/>
      <c r="G232" s="30" t="s">
        <v>2</v>
      </c>
      <c r="H232" s="20"/>
      <c r="I232" s="14">
        <v>200</v>
      </c>
      <c r="J232" s="4">
        <v>69000</v>
      </c>
      <c r="K232" s="51"/>
    </row>
    <row r="233" spans="1:11" ht="0" customHeight="1" hidden="1">
      <c r="A233" s="15"/>
      <c r="B233" s="33"/>
      <c r="C233" s="33"/>
      <c r="D233" s="33"/>
      <c r="E233" s="33"/>
      <c r="F233" s="34"/>
      <c r="G233" s="30"/>
      <c r="H233" s="20"/>
      <c r="I233" s="14"/>
      <c r="J233" s="4"/>
      <c r="K233" s="51"/>
    </row>
    <row r="234" spans="1:11" ht="35.25" customHeight="1">
      <c r="A234" s="15"/>
      <c r="B234" s="33"/>
      <c r="C234" s="33"/>
      <c r="D234" s="33"/>
      <c r="E234" s="33"/>
      <c r="F234" s="34"/>
      <c r="G234" s="30" t="s">
        <v>4</v>
      </c>
      <c r="H234" s="20"/>
      <c r="I234" s="14">
        <v>600</v>
      </c>
      <c r="J234" s="4">
        <v>141000</v>
      </c>
      <c r="K234" s="51"/>
    </row>
    <row r="235" spans="1:11" ht="30.75" hidden="1">
      <c r="A235" s="15"/>
      <c r="B235" s="142" t="s">
        <v>64</v>
      </c>
      <c r="C235" s="143"/>
      <c r="D235" s="143"/>
      <c r="E235" s="143"/>
      <c r="F235" s="144"/>
      <c r="G235" s="30" t="s">
        <v>220</v>
      </c>
      <c r="H235" s="20" t="s">
        <v>179</v>
      </c>
      <c r="I235" s="14" t="s">
        <v>0</v>
      </c>
      <c r="J235" s="12"/>
      <c r="K235" s="52"/>
    </row>
    <row r="236" spans="1:11" ht="0" customHeight="1" hidden="1">
      <c r="A236" s="15"/>
      <c r="B236" s="25"/>
      <c r="C236" s="25"/>
      <c r="D236" s="25"/>
      <c r="E236" s="25"/>
      <c r="F236" s="26"/>
      <c r="G236" s="30" t="s">
        <v>4</v>
      </c>
      <c r="H236" s="20"/>
      <c r="I236" s="14">
        <v>600</v>
      </c>
      <c r="J236" s="12"/>
      <c r="K236" s="52"/>
    </row>
    <row r="237" spans="1:11" ht="45">
      <c r="A237" s="15"/>
      <c r="B237" s="145" t="s">
        <v>62</v>
      </c>
      <c r="C237" s="145"/>
      <c r="D237" s="145"/>
      <c r="E237" s="145"/>
      <c r="F237" s="146"/>
      <c r="G237" s="6" t="s">
        <v>503</v>
      </c>
      <c r="H237" s="7" t="s">
        <v>61</v>
      </c>
      <c r="I237" s="8" t="s">
        <v>0</v>
      </c>
      <c r="J237" s="9">
        <f>J238+J248</f>
        <v>7150700</v>
      </c>
      <c r="K237" s="51"/>
    </row>
    <row r="238" spans="1:11" ht="48.75" customHeight="1">
      <c r="A238" s="15"/>
      <c r="B238" s="136" t="s">
        <v>60</v>
      </c>
      <c r="C238" s="136"/>
      <c r="D238" s="136"/>
      <c r="E238" s="136"/>
      <c r="F238" s="137"/>
      <c r="G238" s="6" t="s">
        <v>505</v>
      </c>
      <c r="H238" s="13" t="s">
        <v>59</v>
      </c>
      <c r="I238" s="14" t="s">
        <v>0</v>
      </c>
      <c r="J238" s="4">
        <f>J239</f>
        <v>3775000</v>
      </c>
      <c r="K238" s="51"/>
    </row>
    <row r="239" spans="1:11" ht="61.5">
      <c r="A239" s="15"/>
      <c r="B239" s="27"/>
      <c r="C239" s="27"/>
      <c r="D239" s="27"/>
      <c r="E239" s="27"/>
      <c r="F239" s="28"/>
      <c r="G239" s="30" t="s">
        <v>534</v>
      </c>
      <c r="H239" s="20" t="s">
        <v>180</v>
      </c>
      <c r="I239" s="14"/>
      <c r="J239" s="4">
        <f>J240+J242+J247</f>
        <v>3775000</v>
      </c>
      <c r="K239" s="51" t="s">
        <v>567</v>
      </c>
    </row>
    <row r="240" spans="1:11" ht="34.5" customHeight="1" hidden="1">
      <c r="A240" s="15"/>
      <c r="B240" s="27"/>
      <c r="C240" s="27"/>
      <c r="D240" s="27"/>
      <c r="E240" s="27"/>
      <c r="F240" s="28"/>
      <c r="G240" s="30" t="s">
        <v>4</v>
      </c>
      <c r="H240" s="20"/>
      <c r="I240" s="14">
        <v>600</v>
      </c>
      <c r="J240" s="4"/>
      <c r="K240" s="51"/>
    </row>
    <row r="241" spans="1:11" ht="46.5" hidden="1">
      <c r="A241" s="15"/>
      <c r="B241" s="150" t="s">
        <v>58</v>
      </c>
      <c r="C241" s="150"/>
      <c r="D241" s="150"/>
      <c r="E241" s="150"/>
      <c r="F241" s="151"/>
      <c r="G241" s="30" t="s">
        <v>27</v>
      </c>
      <c r="H241" s="20"/>
      <c r="I241" s="14">
        <v>400</v>
      </c>
      <c r="J241" s="4">
        <v>0</v>
      </c>
      <c r="K241" s="51"/>
    </row>
    <row r="242" spans="1:11" ht="46.5">
      <c r="A242" s="15"/>
      <c r="B242" s="31"/>
      <c r="C242" s="31"/>
      <c r="D242" s="31"/>
      <c r="E242" s="31"/>
      <c r="F242" s="32"/>
      <c r="G242" s="30" t="s">
        <v>27</v>
      </c>
      <c r="H242" s="20"/>
      <c r="I242" s="14">
        <v>400</v>
      </c>
      <c r="J242" s="4">
        <v>3088119</v>
      </c>
      <c r="K242" s="51"/>
    </row>
    <row r="243" spans="1:11" ht="45" customHeight="1" hidden="1">
      <c r="A243" s="15"/>
      <c r="B243" s="150" t="s">
        <v>57</v>
      </c>
      <c r="C243" s="150"/>
      <c r="D243" s="150"/>
      <c r="E243" s="150"/>
      <c r="F243" s="151"/>
      <c r="G243" s="30" t="s">
        <v>263</v>
      </c>
      <c r="H243" s="20" t="s">
        <v>375</v>
      </c>
      <c r="I243" s="14" t="s">
        <v>0</v>
      </c>
      <c r="J243" s="4">
        <f>J244</f>
        <v>18002800</v>
      </c>
      <c r="K243" s="51"/>
    </row>
    <row r="244" spans="1:11" ht="46.5" hidden="1">
      <c r="A244" s="15"/>
      <c r="B244" s="138">
        <v>500</v>
      </c>
      <c r="C244" s="138"/>
      <c r="D244" s="138"/>
      <c r="E244" s="138"/>
      <c r="F244" s="139"/>
      <c r="G244" s="30" t="s">
        <v>27</v>
      </c>
      <c r="H244" s="13" t="s">
        <v>0</v>
      </c>
      <c r="I244" s="14">
        <v>400</v>
      </c>
      <c r="J244" s="4">
        <v>18002800</v>
      </c>
      <c r="K244" s="51"/>
    </row>
    <row r="245" spans="1:11" ht="46.5" hidden="1">
      <c r="A245" s="15"/>
      <c r="B245" s="33"/>
      <c r="C245" s="33"/>
      <c r="D245" s="33"/>
      <c r="E245" s="33"/>
      <c r="F245" s="34"/>
      <c r="G245" s="30" t="s">
        <v>404</v>
      </c>
      <c r="H245" s="20" t="s">
        <v>403</v>
      </c>
      <c r="I245" s="14"/>
      <c r="J245" s="4">
        <f>J246</f>
        <v>3087000</v>
      </c>
      <c r="K245" s="51"/>
    </row>
    <row r="246" spans="1:11" ht="50.25" customHeight="1" hidden="1">
      <c r="A246" s="15"/>
      <c r="B246" s="33"/>
      <c r="C246" s="33"/>
      <c r="D246" s="33"/>
      <c r="E246" s="33"/>
      <c r="F246" s="34"/>
      <c r="G246" s="30" t="s">
        <v>27</v>
      </c>
      <c r="H246" s="13"/>
      <c r="I246" s="14">
        <v>400</v>
      </c>
      <c r="J246" s="4">
        <v>3087000</v>
      </c>
      <c r="K246" s="51"/>
    </row>
    <row r="247" spans="1:11" ht="50.25" customHeight="1">
      <c r="A247" s="15"/>
      <c r="B247" s="33"/>
      <c r="C247" s="33"/>
      <c r="D247" s="33"/>
      <c r="E247" s="33"/>
      <c r="F247" s="34"/>
      <c r="G247" s="30"/>
      <c r="H247" s="13"/>
      <c r="I247" s="14">
        <v>800</v>
      </c>
      <c r="J247" s="4">
        <v>686881</v>
      </c>
      <c r="K247" s="51"/>
    </row>
    <row r="248" spans="1:11" ht="78.75" customHeight="1">
      <c r="A248" s="15"/>
      <c r="B248" s="33"/>
      <c r="C248" s="33"/>
      <c r="D248" s="33"/>
      <c r="E248" s="33"/>
      <c r="F248" s="34"/>
      <c r="G248" s="6" t="s">
        <v>531</v>
      </c>
      <c r="H248" s="13" t="s">
        <v>462</v>
      </c>
      <c r="I248" s="14"/>
      <c r="J248" s="4">
        <f>J249</f>
        <v>3375700</v>
      </c>
      <c r="K248" s="51"/>
    </row>
    <row r="249" spans="1:11" ht="65.25" customHeight="1">
      <c r="A249" s="15"/>
      <c r="B249" s="33"/>
      <c r="C249" s="33"/>
      <c r="D249" s="33"/>
      <c r="E249" s="33"/>
      <c r="F249" s="34"/>
      <c r="G249" s="30" t="s">
        <v>504</v>
      </c>
      <c r="H249" s="20" t="s">
        <v>463</v>
      </c>
      <c r="I249" s="14"/>
      <c r="J249" s="4">
        <f>J250</f>
        <v>3375700</v>
      </c>
      <c r="K249" s="51" t="s">
        <v>567</v>
      </c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1"/>
    </row>
    <row r="251" spans="1:11" ht="60">
      <c r="A251" s="15"/>
      <c r="B251" s="145" t="s">
        <v>56</v>
      </c>
      <c r="C251" s="145"/>
      <c r="D251" s="145"/>
      <c r="E251" s="145"/>
      <c r="F251" s="146"/>
      <c r="G251" s="6" t="s">
        <v>548</v>
      </c>
      <c r="H251" s="7" t="s">
        <v>55</v>
      </c>
      <c r="I251" s="8" t="s">
        <v>0</v>
      </c>
      <c r="J251" s="9">
        <f>J252</f>
        <v>1100000</v>
      </c>
      <c r="K251" s="51"/>
    </row>
    <row r="252" spans="1:11" ht="54.75" customHeight="1">
      <c r="A252" s="15"/>
      <c r="B252" s="136" t="s">
        <v>54</v>
      </c>
      <c r="C252" s="136"/>
      <c r="D252" s="136"/>
      <c r="E252" s="136"/>
      <c r="F252" s="137"/>
      <c r="G252" s="30" t="s">
        <v>532</v>
      </c>
      <c r="H252" s="13" t="s">
        <v>53</v>
      </c>
      <c r="I252" s="14" t="s">
        <v>0</v>
      </c>
      <c r="J252" s="4">
        <f>J253</f>
        <v>1100000</v>
      </c>
      <c r="K252" s="51"/>
    </row>
    <row r="253" spans="1:11" ht="77.25">
      <c r="A253" s="15"/>
      <c r="B253" s="27"/>
      <c r="C253" s="27"/>
      <c r="D253" s="27"/>
      <c r="E253" s="27"/>
      <c r="F253" s="28"/>
      <c r="G253" s="30" t="s">
        <v>533</v>
      </c>
      <c r="H253" s="20" t="s">
        <v>269</v>
      </c>
      <c r="I253" s="14"/>
      <c r="J253" s="4">
        <f>J254</f>
        <v>1100000</v>
      </c>
      <c r="K253" s="51" t="s">
        <v>568</v>
      </c>
    </row>
    <row r="254" spans="1:11" ht="46.5">
      <c r="A254" s="15"/>
      <c r="B254" s="27"/>
      <c r="C254" s="27"/>
      <c r="D254" s="27"/>
      <c r="E254" s="27"/>
      <c r="F254" s="28"/>
      <c r="G254" s="30" t="s">
        <v>27</v>
      </c>
      <c r="H254" s="13"/>
      <c r="I254" s="14">
        <v>400</v>
      </c>
      <c r="J254" s="4">
        <v>1100000</v>
      </c>
      <c r="K254" s="51"/>
    </row>
    <row r="255" spans="1:11" ht="93" hidden="1">
      <c r="A255" s="15"/>
      <c r="B255" s="25"/>
      <c r="C255" s="25"/>
      <c r="D255" s="25"/>
      <c r="E255" s="25"/>
      <c r="F255" s="26"/>
      <c r="G255" s="30" t="s">
        <v>445</v>
      </c>
      <c r="H255" s="20" t="s">
        <v>446</v>
      </c>
      <c r="I255" s="14"/>
      <c r="J255" s="4">
        <v>3958000</v>
      </c>
      <c r="K255" s="51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1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442</v>
      </c>
      <c r="H257" s="13" t="s">
        <v>273</v>
      </c>
      <c r="I257" s="14"/>
      <c r="J257" s="4">
        <f>J258+J260</f>
        <v>2985000</v>
      </c>
      <c r="K257" s="51"/>
    </row>
    <row r="258" spans="1:11" ht="30.75" hidden="1">
      <c r="A258" s="15"/>
      <c r="B258" s="25"/>
      <c r="C258" s="25"/>
      <c r="D258" s="25"/>
      <c r="E258" s="25"/>
      <c r="F258" s="26"/>
      <c r="G258" s="30" t="s">
        <v>443</v>
      </c>
      <c r="H258" s="20" t="s">
        <v>274</v>
      </c>
      <c r="I258" s="14"/>
      <c r="J258" s="4">
        <f>J259</f>
        <v>575000</v>
      </c>
      <c r="K258" s="51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1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275</v>
      </c>
      <c r="H260" s="20" t="s">
        <v>377</v>
      </c>
      <c r="I260" s="14"/>
      <c r="J260" s="4">
        <f>J261</f>
        <v>2410000</v>
      </c>
      <c r="K260" s="51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1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1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1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1"/>
    </row>
    <row r="265" spans="1:11" ht="60">
      <c r="A265" s="15"/>
      <c r="B265" s="145" t="s">
        <v>52</v>
      </c>
      <c r="C265" s="145"/>
      <c r="D265" s="145"/>
      <c r="E265" s="145"/>
      <c r="F265" s="146"/>
      <c r="G265" s="6" t="s">
        <v>506</v>
      </c>
      <c r="H265" s="7" t="s">
        <v>51</v>
      </c>
      <c r="I265" s="8" t="s">
        <v>444</v>
      </c>
      <c r="J265" s="9">
        <f>J266</f>
        <v>50000</v>
      </c>
      <c r="K265" s="51"/>
    </row>
    <row r="266" spans="1:11" ht="62.25" customHeight="1">
      <c r="A266" s="15"/>
      <c r="B266" s="136" t="s">
        <v>50</v>
      </c>
      <c r="C266" s="136"/>
      <c r="D266" s="136"/>
      <c r="E266" s="136"/>
      <c r="F266" s="137"/>
      <c r="G266" s="30" t="s">
        <v>507</v>
      </c>
      <c r="H266" s="13" t="s">
        <v>49</v>
      </c>
      <c r="I266" s="14" t="s">
        <v>0</v>
      </c>
      <c r="J266" s="4">
        <f>J267</f>
        <v>50000</v>
      </c>
      <c r="K266" s="52"/>
    </row>
    <row r="267" spans="1:11" ht="61.5" customHeight="1">
      <c r="A267" s="15"/>
      <c r="B267" s="27"/>
      <c r="C267" s="27"/>
      <c r="D267" s="27"/>
      <c r="E267" s="27"/>
      <c r="F267" s="28"/>
      <c r="G267" s="30" t="s">
        <v>508</v>
      </c>
      <c r="H267" s="20" t="s">
        <v>181</v>
      </c>
      <c r="I267" s="14"/>
      <c r="J267" s="4">
        <f>J268+J269</f>
        <v>50000</v>
      </c>
      <c r="K267" s="51" t="s">
        <v>555</v>
      </c>
    </row>
    <row r="268" spans="1:11" ht="30.75">
      <c r="A268" s="15"/>
      <c r="B268" s="150" t="s">
        <v>48</v>
      </c>
      <c r="C268" s="150"/>
      <c r="D268" s="150"/>
      <c r="E268" s="150"/>
      <c r="F268" s="151"/>
      <c r="G268" s="66" t="s">
        <v>2</v>
      </c>
      <c r="H268" s="67"/>
      <c r="I268" s="68">
        <v>200</v>
      </c>
      <c r="J268" s="69">
        <v>45000</v>
      </c>
      <c r="K268" s="51"/>
    </row>
    <row r="269" spans="1:11" ht="15">
      <c r="A269" s="15"/>
      <c r="B269" s="33"/>
      <c r="C269" s="33"/>
      <c r="D269" s="33"/>
      <c r="E269" s="33"/>
      <c r="F269" s="34"/>
      <c r="G269" s="66" t="s">
        <v>1</v>
      </c>
      <c r="H269" s="67"/>
      <c r="I269" s="68">
        <v>800</v>
      </c>
      <c r="J269" s="69">
        <v>5000</v>
      </c>
      <c r="K269" s="51"/>
    </row>
    <row r="270" spans="1:11" ht="31.5" customHeight="1">
      <c r="A270" s="15"/>
      <c r="B270" s="33"/>
      <c r="C270" s="33"/>
      <c r="D270" s="33"/>
      <c r="E270" s="33"/>
      <c r="F270" s="34"/>
      <c r="G270" s="97" t="s">
        <v>509</v>
      </c>
      <c r="H270" s="102" t="s">
        <v>359</v>
      </c>
      <c r="I270" s="102"/>
      <c r="J270" s="103">
        <f>J271</f>
        <v>27450</v>
      </c>
      <c r="K270" s="51"/>
    </row>
    <row r="271" spans="1:11" ht="31.5" customHeight="1">
      <c r="A271" s="15"/>
      <c r="B271" s="33"/>
      <c r="C271" s="33"/>
      <c r="D271" s="33"/>
      <c r="E271" s="33"/>
      <c r="F271" s="34"/>
      <c r="G271" s="87" t="s">
        <v>510</v>
      </c>
      <c r="H271" s="88" t="s">
        <v>360</v>
      </c>
      <c r="I271" s="88"/>
      <c r="J271" s="89">
        <f>J272+J276+J274</f>
        <v>27450</v>
      </c>
      <c r="K271" s="51"/>
    </row>
    <row r="272" spans="1:11" ht="33" customHeight="1">
      <c r="A272" s="15"/>
      <c r="B272" s="33"/>
      <c r="C272" s="33"/>
      <c r="D272" s="33"/>
      <c r="E272" s="33"/>
      <c r="F272" s="34"/>
      <c r="G272" s="87" t="s">
        <v>511</v>
      </c>
      <c r="H272" s="104" t="s">
        <v>409</v>
      </c>
      <c r="I272" s="88"/>
      <c r="J272" s="89">
        <f>J273</f>
        <v>27450</v>
      </c>
      <c r="K272" s="51" t="s">
        <v>555</v>
      </c>
    </row>
    <row r="273" spans="1:11" ht="15">
      <c r="A273" s="15"/>
      <c r="B273" s="33"/>
      <c r="C273" s="33"/>
      <c r="D273" s="33"/>
      <c r="E273" s="33"/>
      <c r="F273" s="34"/>
      <c r="G273" s="87" t="s">
        <v>1</v>
      </c>
      <c r="H273" s="88"/>
      <c r="I273" s="88">
        <v>800</v>
      </c>
      <c r="J273" s="89">
        <v>27450</v>
      </c>
      <c r="K273" s="51"/>
    </row>
    <row r="274" spans="1:11" ht="77.25" hidden="1">
      <c r="A274" s="15"/>
      <c r="B274" s="33"/>
      <c r="C274" s="33"/>
      <c r="D274" s="33"/>
      <c r="E274" s="33"/>
      <c r="F274" s="34"/>
      <c r="G274" s="98" t="s">
        <v>408</v>
      </c>
      <c r="H274" s="101" t="s">
        <v>407</v>
      </c>
      <c r="I274" s="99"/>
      <c r="J274" s="100">
        <f>J275</f>
        <v>0</v>
      </c>
      <c r="K274" s="51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99"/>
      <c r="I275" s="99">
        <v>800</v>
      </c>
      <c r="J275" s="100"/>
      <c r="K275" s="51"/>
    </row>
    <row r="276" spans="1:11" ht="77.25" hidden="1">
      <c r="A276" s="15"/>
      <c r="B276" s="33"/>
      <c r="C276" s="33"/>
      <c r="D276" s="33"/>
      <c r="E276" s="33"/>
      <c r="F276" s="34"/>
      <c r="G276" s="98" t="s">
        <v>406</v>
      </c>
      <c r="H276" s="101" t="s">
        <v>405</v>
      </c>
      <c r="I276" s="99"/>
      <c r="J276" s="100">
        <f>J277</f>
        <v>0</v>
      </c>
      <c r="K276" s="51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88"/>
      <c r="I277" s="99">
        <v>800</v>
      </c>
      <c r="J277" s="100"/>
      <c r="K277" s="51"/>
    </row>
    <row r="278" spans="1:11" ht="49.5" customHeight="1">
      <c r="A278" s="15"/>
      <c r="B278" s="145" t="s">
        <v>47</v>
      </c>
      <c r="C278" s="145"/>
      <c r="D278" s="145"/>
      <c r="E278" s="145"/>
      <c r="F278" s="146"/>
      <c r="G278" s="70" t="s">
        <v>512</v>
      </c>
      <c r="H278" s="71" t="s">
        <v>46</v>
      </c>
      <c r="I278" s="72" t="s">
        <v>0</v>
      </c>
      <c r="J278" s="73">
        <f>J279+J284+J289</f>
        <v>8747079</v>
      </c>
      <c r="K278" s="51"/>
    </row>
    <row r="279" spans="1:11" ht="45">
      <c r="A279" s="15"/>
      <c r="B279" s="147" t="s">
        <v>42</v>
      </c>
      <c r="C279" s="147"/>
      <c r="D279" s="147"/>
      <c r="E279" s="147"/>
      <c r="F279" s="142"/>
      <c r="G279" s="6" t="s">
        <v>513</v>
      </c>
      <c r="H279" s="13" t="s">
        <v>45</v>
      </c>
      <c r="I279" s="14" t="s">
        <v>0</v>
      </c>
      <c r="J279" s="4">
        <f>J280</f>
        <v>150000</v>
      </c>
      <c r="K279" s="52"/>
    </row>
    <row r="280" spans="1:11" ht="46.5">
      <c r="A280" s="15"/>
      <c r="B280" s="150" t="s">
        <v>41</v>
      </c>
      <c r="C280" s="150"/>
      <c r="D280" s="150"/>
      <c r="E280" s="150"/>
      <c r="F280" s="151"/>
      <c r="G280" s="30" t="s">
        <v>514</v>
      </c>
      <c r="H280" s="20" t="s">
        <v>182</v>
      </c>
      <c r="I280" s="14" t="s">
        <v>0</v>
      </c>
      <c r="J280" s="4">
        <f>J281</f>
        <v>150000</v>
      </c>
      <c r="K280" s="51" t="s">
        <v>569</v>
      </c>
    </row>
    <row r="281" spans="1:11" ht="30.75">
      <c r="A281" s="15"/>
      <c r="B281" s="150">
        <v>200</v>
      </c>
      <c r="C281" s="150"/>
      <c r="D281" s="150"/>
      <c r="E281" s="150"/>
      <c r="F281" s="151"/>
      <c r="G281" s="30" t="s">
        <v>2</v>
      </c>
      <c r="H281" s="13" t="s">
        <v>0</v>
      </c>
      <c r="I281" s="14">
        <v>200</v>
      </c>
      <c r="J281" s="4">
        <v>150000</v>
      </c>
      <c r="K281" s="51"/>
    </row>
    <row r="282" spans="1:11" ht="30.75" hidden="1">
      <c r="A282" s="15"/>
      <c r="B282" s="33"/>
      <c r="C282" s="33"/>
      <c r="D282" s="33"/>
      <c r="E282" s="33"/>
      <c r="F282" s="34"/>
      <c r="G282" s="30" t="s">
        <v>431</v>
      </c>
      <c r="H282" s="20" t="s">
        <v>430</v>
      </c>
      <c r="I282" s="14"/>
      <c r="J282" s="4"/>
      <c r="K282" s="51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1"/>
    </row>
    <row r="284" spans="1:11" ht="64.5" customHeight="1">
      <c r="A284" s="15"/>
      <c r="B284" s="147" t="s">
        <v>40</v>
      </c>
      <c r="C284" s="147"/>
      <c r="D284" s="147"/>
      <c r="E284" s="147"/>
      <c r="F284" s="142"/>
      <c r="G284" s="6" t="s">
        <v>515</v>
      </c>
      <c r="H284" s="13" t="s">
        <v>44</v>
      </c>
      <c r="I284" s="14" t="s">
        <v>0</v>
      </c>
      <c r="J284" s="4">
        <f>J285</f>
        <v>2971500</v>
      </c>
      <c r="K284" s="51"/>
    </row>
    <row r="285" spans="1:11" ht="65.25" customHeight="1">
      <c r="A285" s="15"/>
      <c r="B285" s="150" t="s">
        <v>39</v>
      </c>
      <c r="C285" s="150"/>
      <c r="D285" s="150"/>
      <c r="E285" s="150"/>
      <c r="F285" s="151"/>
      <c r="G285" s="30" t="s">
        <v>516</v>
      </c>
      <c r="H285" s="20" t="s">
        <v>183</v>
      </c>
      <c r="I285" s="14" t="s">
        <v>0</v>
      </c>
      <c r="J285" s="4">
        <f>J286+J287+J288</f>
        <v>2971500</v>
      </c>
      <c r="K285" s="51" t="s">
        <v>569</v>
      </c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1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1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1"/>
    </row>
    <row r="289" spans="1:11" ht="45" customHeight="1">
      <c r="A289" s="15"/>
      <c r="B289" s="33"/>
      <c r="C289" s="33"/>
      <c r="D289" s="33"/>
      <c r="E289" s="33"/>
      <c r="F289" s="34"/>
      <c r="G289" s="111" t="s">
        <v>517</v>
      </c>
      <c r="H289" s="20" t="s">
        <v>43</v>
      </c>
      <c r="I289" s="14"/>
      <c r="J289" s="4">
        <f>J290</f>
        <v>5625579</v>
      </c>
      <c r="K289" s="51"/>
    </row>
    <row r="290" spans="1:11" ht="60" customHeight="1">
      <c r="A290" s="15"/>
      <c r="B290" s="33"/>
      <c r="C290" s="33"/>
      <c r="D290" s="33"/>
      <c r="E290" s="33"/>
      <c r="F290" s="34"/>
      <c r="G290" s="39" t="s">
        <v>518</v>
      </c>
      <c r="H290" s="20" t="s">
        <v>224</v>
      </c>
      <c r="I290" s="14"/>
      <c r="J290" s="4">
        <f>J291+J292</f>
        <v>5625579</v>
      </c>
      <c r="K290" s="51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115" t="s">
        <v>570</v>
      </c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4414579</v>
      </c>
      <c r="K292" s="51" t="s">
        <v>568</v>
      </c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368</v>
      </c>
      <c r="H293" s="20" t="s">
        <v>366</v>
      </c>
      <c r="I293" s="14"/>
      <c r="J293" s="4">
        <f>J296+J294</f>
        <v>21053</v>
      </c>
      <c r="K293" s="51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475</v>
      </c>
      <c r="H294" s="20" t="s">
        <v>474</v>
      </c>
      <c r="I294" s="14"/>
      <c r="J294" s="4">
        <f>J295</f>
        <v>20000</v>
      </c>
      <c r="K294" s="51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1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367</v>
      </c>
      <c r="H296" s="20" t="s">
        <v>365</v>
      </c>
      <c r="I296" s="14"/>
      <c r="J296" s="4">
        <f>J297</f>
        <v>1053</v>
      </c>
      <c r="K296" s="51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1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449</v>
      </c>
      <c r="H298" s="20" t="s">
        <v>447</v>
      </c>
      <c r="I298" s="14"/>
      <c r="J298" s="4">
        <f>J301+J307+J303</f>
        <v>6757233</v>
      </c>
      <c r="K298" s="51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1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1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450</v>
      </c>
      <c r="H301" s="20" t="s">
        <v>448</v>
      </c>
      <c r="I301" s="14"/>
      <c r="J301" s="4">
        <f>J302</f>
        <v>282378</v>
      </c>
      <c r="K301" s="51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1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466</v>
      </c>
      <c r="H303" s="20" t="s">
        <v>465</v>
      </c>
      <c r="I303" s="14"/>
      <c r="J303" s="4">
        <f>J304+J305+J306</f>
        <v>6201000</v>
      </c>
      <c r="K303" s="51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464</v>
      </c>
      <c r="H304" s="20"/>
      <c r="I304" s="14">
        <v>100</v>
      </c>
      <c r="J304" s="4">
        <v>2500350</v>
      </c>
      <c r="K304" s="51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1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1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439</v>
      </c>
      <c r="H307" s="20" t="s">
        <v>438</v>
      </c>
      <c r="I307" s="14"/>
      <c r="J307" s="4">
        <f>J308</f>
        <v>273855</v>
      </c>
      <c r="K307" s="51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1"/>
    </row>
    <row r="309" spans="1:11" ht="51" customHeight="1">
      <c r="A309" s="15"/>
      <c r="B309" s="145" t="s">
        <v>38</v>
      </c>
      <c r="C309" s="145"/>
      <c r="D309" s="145"/>
      <c r="E309" s="145"/>
      <c r="F309" s="146"/>
      <c r="G309" s="6" t="s">
        <v>519</v>
      </c>
      <c r="H309" s="7" t="s">
        <v>37</v>
      </c>
      <c r="I309" s="8" t="s">
        <v>0</v>
      </c>
      <c r="J309" s="9">
        <f>J310</f>
        <v>1626300</v>
      </c>
      <c r="K309" s="51"/>
    </row>
    <row r="310" spans="1:11" ht="45" customHeight="1">
      <c r="A310" s="15"/>
      <c r="B310" s="136" t="s">
        <v>36</v>
      </c>
      <c r="C310" s="136"/>
      <c r="D310" s="136"/>
      <c r="E310" s="136"/>
      <c r="F310" s="137"/>
      <c r="G310" s="30" t="s">
        <v>520</v>
      </c>
      <c r="H310" s="13" t="s">
        <v>184</v>
      </c>
      <c r="I310" s="14" t="s">
        <v>0</v>
      </c>
      <c r="J310" s="4">
        <f>J311</f>
        <v>1626300</v>
      </c>
      <c r="K310" s="51"/>
    </row>
    <row r="311" spans="1:11" ht="48" customHeight="1">
      <c r="A311" s="15"/>
      <c r="B311" s="150" t="s">
        <v>35</v>
      </c>
      <c r="C311" s="150"/>
      <c r="D311" s="150"/>
      <c r="E311" s="150"/>
      <c r="F311" s="151"/>
      <c r="G311" s="30" t="s">
        <v>521</v>
      </c>
      <c r="H311" s="20" t="s">
        <v>205</v>
      </c>
      <c r="I311" s="14" t="s">
        <v>0</v>
      </c>
      <c r="J311" s="4">
        <f>J312</f>
        <v>1626300</v>
      </c>
      <c r="K311" s="51" t="s">
        <v>571</v>
      </c>
    </row>
    <row r="312" spans="1:11" ht="30.75" customHeight="1">
      <c r="A312" s="15"/>
      <c r="B312" s="138">
        <v>200</v>
      </c>
      <c r="C312" s="138"/>
      <c r="D312" s="138"/>
      <c r="E312" s="138"/>
      <c r="F312" s="139"/>
      <c r="G312" s="30" t="s">
        <v>4</v>
      </c>
      <c r="H312" s="13" t="s">
        <v>0</v>
      </c>
      <c r="I312" s="14">
        <v>600</v>
      </c>
      <c r="J312" s="4">
        <v>1626300</v>
      </c>
      <c r="K312" s="51"/>
    </row>
    <row r="313" spans="1:11" ht="48" customHeight="1">
      <c r="A313" s="15"/>
      <c r="B313" s="145" t="s">
        <v>34</v>
      </c>
      <c r="C313" s="145"/>
      <c r="D313" s="145"/>
      <c r="E313" s="145"/>
      <c r="F313" s="146"/>
      <c r="G313" s="64" t="s">
        <v>522</v>
      </c>
      <c r="H313" s="7" t="s">
        <v>33</v>
      </c>
      <c r="I313" s="8" t="s">
        <v>0</v>
      </c>
      <c r="J313" s="9">
        <f>J314+J321+J328</f>
        <v>38806400</v>
      </c>
      <c r="K313" s="51"/>
    </row>
    <row r="314" spans="1:11" ht="60">
      <c r="A314" s="15"/>
      <c r="B314" s="136" t="s">
        <v>32</v>
      </c>
      <c r="C314" s="136"/>
      <c r="D314" s="136"/>
      <c r="E314" s="136"/>
      <c r="F314" s="137"/>
      <c r="G314" s="111" t="s">
        <v>523</v>
      </c>
      <c r="H314" s="13" t="s">
        <v>31</v>
      </c>
      <c r="I314" s="14" t="s">
        <v>0</v>
      </c>
      <c r="J314" s="4">
        <f>J315+J317+J319</f>
        <v>29574300</v>
      </c>
      <c r="K314" s="51"/>
    </row>
    <row r="315" spans="1:11" ht="63" customHeight="1">
      <c r="A315" s="15"/>
      <c r="B315" s="150" t="s">
        <v>30</v>
      </c>
      <c r="C315" s="150"/>
      <c r="D315" s="150"/>
      <c r="E315" s="150"/>
      <c r="F315" s="151"/>
      <c r="G315" s="39" t="s">
        <v>524</v>
      </c>
      <c r="H315" s="20" t="s">
        <v>185</v>
      </c>
      <c r="I315" s="14" t="s">
        <v>0</v>
      </c>
      <c r="J315" s="4">
        <f>J316</f>
        <v>5983210</v>
      </c>
      <c r="K315" s="51" t="s">
        <v>572</v>
      </c>
    </row>
    <row r="316" spans="1:11" ht="30.75">
      <c r="A316" s="15"/>
      <c r="B316" s="150">
        <v>200</v>
      </c>
      <c r="C316" s="150"/>
      <c r="D316" s="150"/>
      <c r="E316" s="150"/>
      <c r="F316" s="151"/>
      <c r="G316" s="30" t="s">
        <v>2</v>
      </c>
      <c r="H316" s="13" t="s">
        <v>0</v>
      </c>
      <c r="I316" s="14">
        <v>200</v>
      </c>
      <c r="J316" s="4">
        <v>5983210</v>
      </c>
      <c r="K316" s="51"/>
    </row>
    <row r="317" spans="1:11" ht="30.75">
      <c r="A317" s="15"/>
      <c r="B317" s="33"/>
      <c r="C317" s="33"/>
      <c r="D317" s="33"/>
      <c r="E317" s="33"/>
      <c r="F317" s="34"/>
      <c r="G317" s="30" t="s">
        <v>268</v>
      </c>
      <c r="H317" s="20" t="s">
        <v>353</v>
      </c>
      <c r="I317" s="14"/>
      <c r="J317" s="4">
        <f>J318</f>
        <v>1812090</v>
      </c>
      <c r="K317" s="51" t="s">
        <v>572</v>
      </c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1"/>
    </row>
    <row r="319" spans="1:11" ht="15">
      <c r="A319" s="15"/>
      <c r="B319" s="140" t="s">
        <v>29</v>
      </c>
      <c r="C319" s="140"/>
      <c r="D319" s="140"/>
      <c r="E319" s="140"/>
      <c r="F319" s="141"/>
      <c r="G319" s="30" t="s">
        <v>237</v>
      </c>
      <c r="H319" s="13" t="s">
        <v>28</v>
      </c>
      <c r="I319" s="14" t="s">
        <v>0</v>
      </c>
      <c r="J319" s="4">
        <f>J320</f>
        <v>21779000</v>
      </c>
      <c r="K319" s="51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1" t="s">
        <v>572</v>
      </c>
    </row>
    <row r="321" spans="1:11" ht="83.25" customHeight="1">
      <c r="A321" s="15"/>
      <c r="B321" s="33"/>
      <c r="C321" s="33"/>
      <c r="D321" s="33"/>
      <c r="E321" s="33"/>
      <c r="F321" s="34"/>
      <c r="G321" s="110" t="s">
        <v>525</v>
      </c>
      <c r="H321" s="75" t="s">
        <v>361</v>
      </c>
      <c r="I321" s="14"/>
      <c r="J321" s="4">
        <f>J322+J324+J326</f>
        <v>9217400</v>
      </c>
      <c r="K321" s="51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236</v>
      </c>
      <c r="H322" s="20" t="s">
        <v>186</v>
      </c>
      <c r="I322" s="14"/>
      <c r="J322" s="4">
        <f>J323</f>
        <v>9183700</v>
      </c>
      <c r="K322" s="51" t="s">
        <v>573</v>
      </c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1"/>
    </row>
    <row r="324" spans="1:11" ht="61.5">
      <c r="A324" s="15"/>
      <c r="B324" s="140" t="s">
        <v>26</v>
      </c>
      <c r="C324" s="140"/>
      <c r="D324" s="140"/>
      <c r="E324" s="140"/>
      <c r="F324" s="141"/>
      <c r="G324" s="74" t="s">
        <v>264</v>
      </c>
      <c r="H324" s="92" t="s">
        <v>362</v>
      </c>
      <c r="I324" s="14" t="s">
        <v>0</v>
      </c>
      <c r="J324" s="4">
        <f>J325</f>
        <v>17700</v>
      </c>
      <c r="K324" s="51" t="s">
        <v>573</v>
      </c>
    </row>
    <row r="325" spans="1:11" ht="15">
      <c r="A325" s="15"/>
      <c r="B325" s="138">
        <v>500</v>
      </c>
      <c r="C325" s="138"/>
      <c r="D325" s="138"/>
      <c r="E325" s="138"/>
      <c r="F325" s="139"/>
      <c r="G325" s="30" t="s">
        <v>5</v>
      </c>
      <c r="H325" s="93" t="s">
        <v>0</v>
      </c>
      <c r="I325" s="94">
        <v>300</v>
      </c>
      <c r="J325" s="95">
        <v>17700</v>
      </c>
      <c r="K325" s="51"/>
    </row>
    <row r="326" spans="1:11" ht="50.25" customHeight="1">
      <c r="A326" s="15"/>
      <c r="B326" s="140" t="s">
        <v>25</v>
      </c>
      <c r="C326" s="140"/>
      <c r="D326" s="140"/>
      <c r="E326" s="140"/>
      <c r="F326" s="141"/>
      <c r="G326" s="74" t="s">
        <v>265</v>
      </c>
      <c r="H326" s="92" t="s">
        <v>363</v>
      </c>
      <c r="I326" s="14" t="s">
        <v>0</v>
      </c>
      <c r="J326" s="4">
        <f>J327</f>
        <v>16000</v>
      </c>
      <c r="K326" s="51" t="s">
        <v>573</v>
      </c>
    </row>
    <row r="327" spans="1:11" ht="15">
      <c r="A327" s="15"/>
      <c r="B327" s="138">
        <v>500</v>
      </c>
      <c r="C327" s="138"/>
      <c r="D327" s="138"/>
      <c r="E327" s="138"/>
      <c r="F327" s="139"/>
      <c r="G327" s="30" t="s">
        <v>5</v>
      </c>
      <c r="H327" s="62" t="s">
        <v>0</v>
      </c>
      <c r="I327" s="90">
        <v>300</v>
      </c>
      <c r="J327" s="91">
        <v>16000</v>
      </c>
      <c r="K327" s="51"/>
    </row>
    <row r="328" spans="1:11" ht="46.5">
      <c r="A328" s="15"/>
      <c r="B328" s="33"/>
      <c r="C328" s="33"/>
      <c r="D328" s="33"/>
      <c r="E328" s="33"/>
      <c r="F328" s="34"/>
      <c r="G328" s="30" t="s">
        <v>586</v>
      </c>
      <c r="H328" s="114" t="s">
        <v>584</v>
      </c>
      <c r="I328" s="90"/>
      <c r="J328" s="91">
        <f>J329</f>
        <v>14700</v>
      </c>
      <c r="K328" s="51"/>
    </row>
    <row r="329" spans="1:11" ht="46.5">
      <c r="A329" s="15"/>
      <c r="B329" s="33"/>
      <c r="C329" s="33"/>
      <c r="D329" s="33"/>
      <c r="E329" s="33"/>
      <c r="F329" s="34"/>
      <c r="G329" s="30" t="s">
        <v>587</v>
      </c>
      <c r="H329" s="114" t="s">
        <v>585</v>
      </c>
      <c r="I329" s="90"/>
      <c r="J329" s="91">
        <f>J330</f>
        <v>14700</v>
      </c>
      <c r="K329" s="51"/>
    </row>
    <row r="330" spans="1:11" ht="15">
      <c r="A330" s="15"/>
      <c r="B330" s="33"/>
      <c r="C330" s="33"/>
      <c r="D330" s="33"/>
      <c r="E330" s="33"/>
      <c r="F330" s="34"/>
      <c r="G330" s="30"/>
      <c r="H330" s="114"/>
      <c r="I330" s="90">
        <v>200</v>
      </c>
      <c r="J330" s="91">
        <v>14700</v>
      </c>
      <c r="K330" s="51" t="s">
        <v>572</v>
      </c>
    </row>
    <row r="331" spans="1:11" ht="45">
      <c r="A331" s="15"/>
      <c r="B331" s="145" t="s">
        <v>24</v>
      </c>
      <c r="C331" s="145"/>
      <c r="D331" s="145"/>
      <c r="E331" s="145"/>
      <c r="F331" s="146"/>
      <c r="G331" s="6" t="s">
        <v>526</v>
      </c>
      <c r="H331" s="7" t="s">
        <v>23</v>
      </c>
      <c r="I331" s="8" t="s">
        <v>0</v>
      </c>
      <c r="J331" s="9">
        <f>J332</f>
        <v>1759900</v>
      </c>
      <c r="K331" s="51"/>
    </row>
    <row r="332" spans="1:11" ht="50.25" customHeight="1">
      <c r="A332" s="15"/>
      <c r="B332" s="136" t="s">
        <v>22</v>
      </c>
      <c r="C332" s="136"/>
      <c r="D332" s="136"/>
      <c r="E332" s="136"/>
      <c r="F332" s="137"/>
      <c r="G332" s="30" t="s">
        <v>527</v>
      </c>
      <c r="H332" s="13" t="s">
        <v>21</v>
      </c>
      <c r="I332" s="14" t="s">
        <v>0</v>
      </c>
      <c r="J332" s="4">
        <f>J333+J351</f>
        <v>1759900</v>
      </c>
      <c r="K332" s="51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528</v>
      </c>
      <c r="H333" s="20" t="s">
        <v>221</v>
      </c>
      <c r="I333" s="14"/>
      <c r="J333" s="4">
        <f>J334+J336+J335</f>
        <v>1750000</v>
      </c>
      <c r="K333" s="51" t="s">
        <v>574</v>
      </c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1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1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1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372</v>
      </c>
      <c r="H337" s="63" t="s">
        <v>357</v>
      </c>
      <c r="I337" s="8"/>
      <c r="J337" s="9">
        <f>J338</f>
        <v>2833891</v>
      </c>
      <c r="K337" s="51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364</v>
      </c>
      <c r="H338" s="19" t="s">
        <v>358</v>
      </c>
      <c r="I338" s="14"/>
      <c r="J338" s="4">
        <f>J341+J343+J345</f>
        <v>2833891</v>
      </c>
      <c r="K338" s="51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1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1"/>
    </row>
    <row r="341" spans="1:11" ht="30.75" hidden="1">
      <c r="A341" s="15"/>
      <c r="B341" s="27"/>
      <c r="C341" s="27"/>
      <c r="D341" s="27"/>
      <c r="E341" s="27"/>
      <c r="F341" s="28"/>
      <c r="G341" s="30" t="s">
        <v>436</v>
      </c>
      <c r="H341" s="20" t="s">
        <v>453</v>
      </c>
      <c r="I341" s="14"/>
      <c r="J341" s="4">
        <v>242000</v>
      </c>
      <c r="K341" s="51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1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468</v>
      </c>
      <c r="H343" s="20" t="s">
        <v>467</v>
      </c>
      <c r="I343" s="14"/>
      <c r="J343" s="4">
        <f>J344</f>
        <v>812891</v>
      </c>
      <c r="K343" s="51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1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373</v>
      </c>
      <c r="H345" s="20" t="s">
        <v>378</v>
      </c>
      <c r="I345" s="14"/>
      <c r="J345" s="4">
        <f>J346+J347</f>
        <v>1779000</v>
      </c>
      <c r="K345" s="51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1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1"/>
    </row>
    <row r="348" spans="1:11" ht="0" customHeight="1" hidden="1">
      <c r="A348" s="15"/>
      <c r="B348" s="150" t="s">
        <v>20</v>
      </c>
      <c r="C348" s="150"/>
      <c r="D348" s="150"/>
      <c r="E348" s="150"/>
      <c r="F348" s="151"/>
      <c r="G348" s="30" t="s">
        <v>19</v>
      </c>
      <c r="H348" s="13" t="s">
        <v>222</v>
      </c>
      <c r="I348" s="14" t="s">
        <v>0</v>
      </c>
      <c r="J348" s="4">
        <v>0</v>
      </c>
      <c r="K348" s="51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1"/>
    </row>
    <row r="350" spans="1:11" ht="0" customHeight="1" hidden="1">
      <c r="A350" s="15"/>
      <c r="B350" s="33"/>
      <c r="C350" s="33"/>
      <c r="D350" s="33"/>
      <c r="E350" s="33"/>
      <c r="F350" s="34"/>
      <c r="G350" s="30"/>
      <c r="H350" s="13"/>
      <c r="I350" s="14"/>
      <c r="J350" s="4"/>
      <c r="K350" s="51"/>
    </row>
    <row r="351" spans="1:11" ht="24.75" customHeight="1">
      <c r="A351" s="15"/>
      <c r="B351" s="33"/>
      <c r="C351" s="33"/>
      <c r="D351" s="33"/>
      <c r="E351" s="33"/>
      <c r="F351" s="34"/>
      <c r="G351" s="30"/>
      <c r="H351" s="20" t="s">
        <v>590</v>
      </c>
      <c r="I351" s="14"/>
      <c r="J351" s="4">
        <f>J352</f>
        <v>9900</v>
      </c>
      <c r="K351" s="51" t="s">
        <v>574</v>
      </c>
    </row>
    <row r="352" spans="1:11" ht="31.5" customHeight="1">
      <c r="A352" s="15"/>
      <c r="B352" s="33"/>
      <c r="C352" s="33"/>
      <c r="D352" s="33"/>
      <c r="E352" s="33"/>
      <c r="F352" s="34"/>
      <c r="G352" s="30"/>
      <c r="H352" s="13"/>
      <c r="I352" s="14">
        <v>200</v>
      </c>
      <c r="J352" s="4">
        <v>9900</v>
      </c>
      <c r="K352" s="51"/>
    </row>
    <row r="353" spans="1:11" ht="60">
      <c r="A353" s="15"/>
      <c r="B353" s="145" t="s">
        <v>18</v>
      </c>
      <c r="C353" s="145"/>
      <c r="D353" s="145"/>
      <c r="E353" s="145"/>
      <c r="F353" s="146"/>
      <c r="G353" s="6" t="s">
        <v>529</v>
      </c>
      <c r="H353" s="7" t="s">
        <v>17</v>
      </c>
      <c r="I353" s="8" t="s">
        <v>0</v>
      </c>
      <c r="J353" s="9">
        <f>J354+J363</f>
        <v>10240000</v>
      </c>
      <c r="K353" s="51"/>
    </row>
    <row r="354" spans="1:11" ht="51" customHeight="1">
      <c r="A354" s="15"/>
      <c r="B354" s="136" t="s">
        <v>16</v>
      </c>
      <c r="C354" s="136"/>
      <c r="D354" s="136"/>
      <c r="E354" s="136"/>
      <c r="F354" s="137"/>
      <c r="G354" s="30" t="s">
        <v>530</v>
      </c>
      <c r="H354" s="13" t="s">
        <v>15</v>
      </c>
      <c r="I354" s="14" t="s">
        <v>0</v>
      </c>
      <c r="J354" s="4">
        <f>J355</f>
        <v>9640000</v>
      </c>
      <c r="K354" s="51"/>
    </row>
    <row r="355" spans="1:11" ht="33" customHeight="1">
      <c r="A355" s="15"/>
      <c r="B355" s="27"/>
      <c r="C355" s="27"/>
      <c r="D355" s="27"/>
      <c r="E355" s="27"/>
      <c r="F355" s="28"/>
      <c r="G355" s="30" t="s">
        <v>189</v>
      </c>
      <c r="H355" s="20" t="s">
        <v>188</v>
      </c>
      <c r="I355" s="14"/>
      <c r="J355" s="4">
        <f>J356</f>
        <v>9640000</v>
      </c>
      <c r="K355" s="51" t="s">
        <v>575</v>
      </c>
    </row>
    <row r="356" spans="1:11" ht="18" customHeight="1">
      <c r="A356" s="15"/>
      <c r="B356" s="27"/>
      <c r="C356" s="27"/>
      <c r="D356" s="27"/>
      <c r="E356" s="27"/>
      <c r="F356" s="28"/>
      <c r="G356" s="30" t="s">
        <v>6</v>
      </c>
      <c r="H356" s="13"/>
      <c r="I356" s="14">
        <v>500</v>
      </c>
      <c r="J356" s="4">
        <v>9640000</v>
      </c>
      <c r="K356" s="51"/>
    </row>
    <row r="357" spans="1:11" ht="78" customHeight="1" hidden="1">
      <c r="A357" s="15"/>
      <c r="B357" s="27"/>
      <c r="C357" s="27"/>
      <c r="D357" s="27"/>
      <c r="E357" s="27"/>
      <c r="F357" s="28"/>
      <c r="G357" s="30" t="s">
        <v>422</v>
      </c>
      <c r="H357" s="13" t="s">
        <v>418</v>
      </c>
      <c r="I357" s="14"/>
      <c r="J357" s="4">
        <v>10000</v>
      </c>
      <c r="K357" s="51"/>
    </row>
    <row r="358" spans="1:11" ht="30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 t="s">
        <v>419</v>
      </c>
      <c r="I358" s="14"/>
      <c r="J358" s="4">
        <f>J359</f>
        <v>10000</v>
      </c>
      <c r="K358" s="51"/>
    </row>
    <row r="359" spans="1:11" ht="21.75" customHeight="1" hidden="1">
      <c r="A359" s="15"/>
      <c r="B359" s="27"/>
      <c r="C359" s="27"/>
      <c r="D359" s="27"/>
      <c r="E359" s="27"/>
      <c r="F359" s="28"/>
      <c r="G359" s="30" t="s">
        <v>190</v>
      </c>
      <c r="H359" s="13"/>
      <c r="I359" s="14">
        <v>700</v>
      </c>
      <c r="J359" s="4">
        <v>10000</v>
      </c>
      <c r="K359" s="52"/>
    </row>
    <row r="360" spans="1:11" ht="50.25" customHeight="1" hidden="1">
      <c r="A360" s="15"/>
      <c r="B360" s="27"/>
      <c r="C360" s="27"/>
      <c r="D360" s="27"/>
      <c r="E360" s="27"/>
      <c r="F360" s="28"/>
      <c r="G360" s="30" t="s">
        <v>423</v>
      </c>
      <c r="H360" s="13" t="s">
        <v>421</v>
      </c>
      <c r="I360" s="14"/>
      <c r="J360" s="4">
        <v>110000</v>
      </c>
      <c r="K360" s="52"/>
    </row>
    <row r="361" spans="1:11" ht="65.25" customHeight="1" hidden="1">
      <c r="A361" s="15"/>
      <c r="B361" s="150" t="s">
        <v>14</v>
      </c>
      <c r="C361" s="150"/>
      <c r="D361" s="150"/>
      <c r="E361" s="150"/>
      <c r="F361" s="151"/>
      <c r="G361" s="30" t="s">
        <v>203</v>
      </c>
      <c r="H361" s="13" t="s">
        <v>420</v>
      </c>
      <c r="I361" s="14" t="s">
        <v>0</v>
      </c>
      <c r="J361" s="4">
        <f>J362</f>
        <v>110000</v>
      </c>
      <c r="K361" s="51"/>
    </row>
    <row r="362" spans="1:11" ht="30.75" hidden="1">
      <c r="A362" s="15"/>
      <c r="B362" s="138">
        <v>500</v>
      </c>
      <c r="C362" s="138"/>
      <c r="D362" s="138"/>
      <c r="E362" s="138"/>
      <c r="F362" s="139"/>
      <c r="G362" s="30" t="s">
        <v>2</v>
      </c>
      <c r="H362" s="13" t="s">
        <v>0</v>
      </c>
      <c r="I362" s="14">
        <v>200</v>
      </c>
      <c r="J362" s="4">
        <v>110000</v>
      </c>
      <c r="K362" s="51"/>
    </row>
    <row r="363" spans="1:11" ht="15">
      <c r="A363" s="15"/>
      <c r="B363" s="33"/>
      <c r="C363" s="33"/>
      <c r="D363" s="33"/>
      <c r="E363" s="33"/>
      <c r="F363" s="34"/>
      <c r="G363" s="30"/>
      <c r="H363" s="13" t="s">
        <v>583</v>
      </c>
      <c r="I363" s="14"/>
      <c r="J363" s="4">
        <f>J364</f>
        <v>600000</v>
      </c>
      <c r="K363" s="51" t="s">
        <v>569</v>
      </c>
    </row>
    <row r="364" spans="1:11" ht="15">
      <c r="A364" s="15"/>
      <c r="B364" s="33"/>
      <c r="C364" s="33"/>
      <c r="D364" s="33"/>
      <c r="E364" s="33"/>
      <c r="F364" s="34"/>
      <c r="G364" s="30"/>
      <c r="H364" s="13"/>
      <c r="I364" s="14">
        <v>200</v>
      </c>
      <c r="J364" s="4">
        <v>600000</v>
      </c>
      <c r="K364" s="51"/>
    </row>
    <row r="365" spans="1:11" ht="15">
      <c r="A365" s="15"/>
      <c r="B365" s="145" t="s">
        <v>12</v>
      </c>
      <c r="C365" s="145"/>
      <c r="D365" s="145"/>
      <c r="E365" s="145"/>
      <c r="F365" s="146"/>
      <c r="G365" s="6" t="s">
        <v>11</v>
      </c>
      <c r="H365" s="7" t="s">
        <v>207</v>
      </c>
      <c r="I365" s="8" t="s">
        <v>0</v>
      </c>
      <c r="J365" s="9">
        <f>J366+J369+J371+J373+J376+J381+J383+J387+J391+J394+J398+J400+J403+J406+J408</f>
        <v>42506193</v>
      </c>
      <c r="K365" s="51"/>
    </row>
    <row r="366" spans="1:11" ht="66" customHeight="1">
      <c r="A366" s="15"/>
      <c r="B366" s="36"/>
      <c r="C366" s="36"/>
      <c r="D366" s="36"/>
      <c r="E366" s="36"/>
      <c r="F366" s="37"/>
      <c r="G366" s="30" t="s">
        <v>198</v>
      </c>
      <c r="H366" s="13" t="s">
        <v>380</v>
      </c>
      <c r="I366" s="14"/>
      <c r="J366" s="4">
        <f>J367+J368</f>
        <v>1097200</v>
      </c>
      <c r="K366" s="51" t="s">
        <v>569</v>
      </c>
    </row>
    <row r="367" spans="1:11" ht="77.25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868000</v>
      </c>
      <c r="K367" s="51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229200</v>
      </c>
      <c r="K368" s="51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193</v>
      </c>
      <c r="H369" s="20" t="s">
        <v>226</v>
      </c>
      <c r="I369" s="14" t="s">
        <v>0</v>
      </c>
      <c r="J369" s="4">
        <f>J370</f>
        <v>1399000</v>
      </c>
      <c r="K369" s="51" t="s">
        <v>576</v>
      </c>
    </row>
    <row r="370" spans="1:11" ht="77.25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1"/>
    </row>
    <row r="371" spans="1:11" ht="30.75">
      <c r="A371" s="15"/>
      <c r="B371" s="36"/>
      <c r="C371" s="36"/>
      <c r="D371" s="36"/>
      <c r="E371" s="36"/>
      <c r="F371" s="37"/>
      <c r="G371" s="30" t="s">
        <v>194</v>
      </c>
      <c r="H371" s="20" t="s">
        <v>227</v>
      </c>
      <c r="I371" s="14" t="s">
        <v>0</v>
      </c>
      <c r="J371" s="4">
        <f>J372</f>
        <v>25000</v>
      </c>
      <c r="K371" s="51" t="s">
        <v>577</v>
      </c>
    </row>
    <row r="372" spans="1:11" ht="77.25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1"/>
    </row>
    <row r="373" spans="1:11" ht="30.75">
      <c r="A373" s="15"/>
      <c r="B373" s="36"/>
      <c r="C373" s="36"/>
      <c r="D373" s="36"/>
      <c r="E373" s="36"/>
      <c r="F373" s="37"/>
      <c r="G373" s="30" t="s">
        <v>195</v>
      </c>
      <c r="H373" s="20" t="s">
        <v>228</v>
      </c>
      <c r="I373" s="14"/>
      <c r="J373" s="4">
        <f>J374+J375</f>
        <v>105000</v>
      </c>
      <c r="K373" s="51" t="s">
        <v>577</v>
      </c>
    </row>
    <row r="374" spans="1:11" ht="77.25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1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1"/>
    </row>
    <row r="376" spans="1:11" ht="46.5">
      <c r="A376" s="15"/>
      <c r="B376" s="36"/>
      <c r="C376" s="36"/>
      <c r="D376" s="36"/>
      <c r="E376" s="36"/>
      <c r="F376" s="37"/>
      <c r="G376" s="30" t="s">
        <v>214</v>
      </c>
      <c r="H376" s="20" t="s">
        <v>229</v>
      </c>
      <c r="I376" s="14"/>
      <c r="J376" s="4">
        <f>J377+J378+J380+J379</f>
        <v>20653100</v>
      </c>
      <c r="K376" s="51" t="s">
        <v>578</v>
      </c>
    </row>
    <row r="377" spans="1:11" ht="77.25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1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1"/>
    </row>
    <row r="379" spans="1:11" ht="15">
      <c r="A379" s="15"/>
      <c r="B379" s="36"/>
      <c r="C379" s="36"/>
      <c r="D379" s="36"/>
      <c r="E379" s="36"/>
      <c r="F379" s="37"/>
      <c r="G379" s="30"/>
      <c r="H379" s="13"/>
      <c r="I379" s="14">
        <v>300</v>
      </c>
      <c r="J379" s="4">
        <v>34000</v>
      </c>
      <c r="K379" s="51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1"/>
    </row>
    <row r="381" spans="1:11" ht="30.75">
      <c r="A381" s="15"/>
      <c r="B381" s="36"/>
      <c r="C381" s="36"/>
      <c r="D381" s="36"/>
      <c r="E381" s="36"/>
      <c r="F381" s="37"/>
      <c r="G381" s="30" t="s">
        <v>196</v>
      </c>
      <c r="H381" s="20" t="s">
        <v>230</v>
      </c>
      <c r="I381" s="14"/>
      <c r="J381" s="4">
        <f>J382</f>
        <v>672800</v>
      </c>
      <c r="K381" s="51" t="s">
        <v>579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1"/>
    </row>
    <row r="383" spans="1:11" ht="30.75">
      <c r="A383" s="15"/>
      <c r="B383" s="36"/>
      <c r="C383" s="36"/>
      <c r="D383" s="36"/>
      <c r="E383" s="36"/>
      <c r="F383" s="37"/>
      <c r="G383" s="30" t="s">
        <v>235</v>
      </c>
      <c r="H383" s="13" t="s">
        <v>231</v>
      </c>
      <c r="I383" s="14"/>
      <c r="J383" s="4">
        <f>J384+J385+J386</f>
        <v>330500</v>
      </c>
      <c r="K383" s="51" t="s">
        <v>579</v>
      </c>
    </row>
    <row r="384" spans="1:11" ht="77.25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1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1"/>
    </row>
    <row r="386" spans="1:11" ht="24.7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1"/>
    </row>
    <row r="387" spans="1:11" ht="30.75">
      <c r="A387" s="15"/>
      <c r="B387" s="36"/>
      <c r="C387" s="36"/>
      <c r="D387" s="36"/>
      <c r="E387" s="36"/>
      <c r="F387" s="37"/>
      <c r="G387" s="30" t="s">
        <v>215</v>
      </c>
      <c r="H387" s="20" t="s">
        <v>232</v>
      </c>
      <c r="I387" s="14"/>
      <c r="J387" s="4">
        <f>J388+J389+J390</f>
        <v>7497200</v>
      </c>
      <c r="K387" s="51" t="s">
        <v>579</v>
      </c>
    </row>
    <row r="388" spans="1:11" ht="77.25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1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1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1"/>
    </row>
    <row r="391" spans="1:11" ht="30.75">
      <c r="A391" s="15"/>
      <c r="B391" s="36"/>
      <c r="C391" s="36"/>
      <c r="D391" s="36"/>
      <c r="E391" s="36"/>
      <c r="F391" s="37"/>
      <c r="G391" s="30" t="s">
        <v>216</v>
      </c>
      <c r="H391" s="20" t="s">
        <v>233</v>
      </c>
      <c r="I391" s="14"/>
      <c r="J391" s="4">
        <f>J392+J393</f>
        <v>2355200</v>
      </c>
      <c r="K391" s="51" t="s">
        <v>562</v>
      </c>
    </row>
    <row r="392" spans="1:11" ht="77.25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1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1"/>
    </row>
    <row r="394" spans="1:11" ht="30.75">
      <c r="A394" s="15"/>
      <c r="B394" s="36"/>
      <c r="C394" s="36"/>
      <c r="D394" s="36"/>
      <c r="E394" s="36"/>
      <c r="F394" s="37"/>
      <c r="G394" s="30" t="s">
        <v>217</v>
      </c>
      <c r="H394" s="20" t="s">
        <v>234</v>
      </c>
      <c r="I394" s="14"/>
      <c r="J394" s="4">
        <f>J395+J396+J397</f>
        <v>1281200</v>
      </c>
      <c r="K394" s="51" t="s">
        <v>565</v>
      </c>
    </row>
    <row r="395" spans="1:11" ht="77.25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1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1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1"/>
    </row>
    <row r="398" spans="1:11" ht="33" customHeight="1">
      <c r="A398" s="15"/>
      <c r="B398" s="36"/>
      <c r="C398" s="36"/>
      <c r="D398" s="36"/>
      <c r="E398" s="36"/>
      <c r="F398" s="37"/>
      <c r="G398" s="30" t="s">
        <v>266</v>
      </c>
      <c r="H398" s="13" t="s">
        <v>225</v>
      </c>
      <c r="I398" s="14"/>
      <c r="J398" s="4">
        <f>J399</f>
        <v>200000</v>
      </c>
      <c r="K398" s="51" t="s">
        <v>580</v>
      </c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1"/>
    </row>
    <row r="400" spans="1:11" ht="30.75">
      <c r="A400" s="15"/>
      <c r="B400" s="36"/>
      <c r="C400" s="36"/>
      <c r="D400" s="36"/>
      <c r="E400" s="36"/>
      <c r="F400" s="37"/>
      <c r="G400" s="30" t="s">
        <v>211</v>
      </c>
      <c r="H400" s="13" t="s">
        <v>537</v>
      </c>
      <c r="I400" s="14" t="s">
        <v>0</v>
      </c>
      <c r="J400" s="4">
        <f>J401+J402</f>
        <v>386529</v>
      </c>
      <c r="K400" s="51" t="s">
        <v>562</v>
      </c>
    </row>
    <row r="401" spans="1:11" ht="77.25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1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1"/>
    </row>
    <row r="403" spans="1:11" ht="36" customHeight="1">
      <c r="A403" s="15"/>
      <c r="B403" s="36"/>
      <c r="C403" s="36"/>
      <c r="D403" s="36"/>
      <c r="E403" s="36"/>
      <c r="F403" s="37"/>
      <c r="G403" s="30" t="s">
        <v>209</v>
      </c>
      <c r="H403" s="13" t="s">
        <v>8</v>
      </c>
      <c r="I403" s="14" t="s">
        <v>0</v>
      </c>
      <c r="J403" s="4">
        <f>J404+J405</f>
        <v>415000</v>
      </c>
      <c r="K403" s="51" t="s">
        <v>578</v>
      </c>
    </row>
    <row r="404" spans="1:11" ht="77.25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1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1"/>
    </row>
    <row r="406" spans="1:11" ht="33" customHeight="1">
      <c r="A406" s="15"/>
      <c r="B406" s="36"/>
      <c r="C406" s="36"/>
      <c r="D406" s="36"/>
      <c r="E406" s="36"/>
      <c r="F406" s="37"/>
      <c r="G406" s="30" t="s">
        <v>210</v>
      </c>
      <c r="H406" s="13" t="s">
        <v>7</v>
      </c>
      <c r="I406" s="14" t="s">
        <v>0</v>
      </c>
      <c r="J406" s="4">
        <f>J407</f>
        <v>19364</v>
      </c>
      <c r="K406" s="51" t="s">
        <v>569</v>
      </c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1"/>
    </row>
    <row r="408" spans="1:11" ht="30.75">
      <c r="A408" s="15"/>
      <c r="B408" s="36"/>
      <c r="C408" s="36"/>
      <c r="D408" s="36"/>
      <c r="E408" s="36"/>
      <c r="F408" s="37"/>
      <c r="G408" s="30" t="s">
        <v>212</v>
      </c>
      <c r="H408" s="13" t="s">
        <v>538</v>
      </c>
      <c r="I408" s="14" t="s">
        <v>0</v>
      </c>
      <c r="J408" s="4">
        <f>J409+J410+J411</f>
        <v>6069100</v>
      </c>
      <c r="K408" s="51" t="s">
        <v>558</v>
      </c>
    </row>
    <row r="409" spans="1:11" ht="77.25">
      <c r="A409" s="15"/>
      <c r="B409" s="36"/>
      <c r="C409" s="36"/>
      <c r="D409" s="36"/>
      <c r="E409" s="36"/>
      <c r="F409" s="37"/>
      <c r="G409" s="30" t="s">
        <v>3</v>
      </c>
      <c r="H409" s="13" t="s">
        <v>213</v>
      </c>
      <c r="I409" s="14">
        <v>100</v>
      </c>
      <c r="J409" s="4">
        <v>5009000</v>
      </c>
      <c r="K409" s="51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1053100</v>
      </c>
      <c r="K410" s="51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7000</v>
      </c>
      <c r="K411" s="51"/>
    </row>
    <row r="412" spans="1:11" ht="15">
      <c r="A412" s="15"/>
      <c r="B412" s="136" t="s">
        <v>12</v>
      </c>
      <c r="C412" s="136"/>
      <c r="D412" s="136"/>
      <c r="E412" s="136"/>
      <c r="F412" s="137"/>
      <c r="G412" s="6" t="s">
        <v>208</v>
      </c>
      <c r="H412" s="13" t="s">
        <v>206</v>
      </c>
      <c r="I412" s="14" t="s">
        <v>0</v>
      </c>
      <c r="J412" s="9">
        <f>J413+J431+J433+J429+J425+J427</f>
        <v>26333200</v>
      </c>
      <c r="K412" s="51"/>
    </row>
    <row r="413" spans="1:11" ht="35.25" customHeight="1">
      <c r="A413" s="15"/>
      <c r="B413" s="150" t="s">
        <v>10</v>
      </c>
      <c r="C413" s="150"/>
      <c r="D413" s="150"/>
      <c r="E413" s="150"/>
      <c r="F413" s="151"/>
      <c r="G413" s="30" t="s">
        <v>9</v>
      </c>
      <c r="H413" s="13" t="s">
        <v>197</v>
      </c>
      <c r="I413" s="14" t="s">
        <v>0</v>
      </c>
      <c r="J413" s="4">
        <f>J414</f>
        <v>538200</v>
      </c>
      <c r="K413" s="51" t="s">
        <v>581</v>
      </c>
    </row>
    <row r="414" spans="1:11" ht="15">
      <c r="A414" s="15"/>
      <c r="B414" s="138">
        <v>500</v>
      </c>
      <c r="C414" s="138"/>
      <c r="D414" s="138"/>
      <c r="E414" s="138"/>
      <c r="F414" s="139"/>
      <c r="G414" s="30" t="s">
        <v>6</v>
      </c>
      <c r="H414" s="13" t="s">
        <v>0</v>
      </c>
      <c r="I414" s="14">
        <v>500</v>
      </c>
      <c r="J414" s="4">
        <v>538200</v>
      </c>
      <c r="K414" s="51"/>
    </row>
    <row r="415" spans="1:11" ht="46.5" hidden="1">
      <c r="A415" s="15"/>
      <c r="B415" s="33"/>
      <c r="C415" s="33"/>
      <c r="D415" s="33"/>
      <c r="E415" s="33"/>
      <c r="F415" s="34"/>
      <c r="G415" s="30" t="s">
        <v>473</v>
      </c>
      <c r="H415" s="13" t="s">
        <v>472</v>
      </c>
      <c r="I415" s="14"/>
      <c r="J415" s="4">
        <f>J416</f>
        <v>1200199</v>
      </c>
      <c r="K415" s="51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1"/>
    </row>
    <row r="417" spans="1:11" ht="61.5" hidden="1">
      <c r="A417" s="15"/>
      <c r="B417" s="33"/>
      <c r="C417" s="33"/>
      <c r="D417" s="33"/>
      <c r="E417" s="33"/>
      <c r="F417" s="34"/>
      <c r="G417" s="30" t="s">
        <v>441</v>
      </c>
      <c r="H417" s="13" t="s">
        <v>432</v>
      </c>
      <c r="I417" s="14"/>
      <c r="J417" s="4">
        <v>0</v>
      </c>
      <c r="K417" s="51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1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428</v>
      </c>
      <c r="I419" s="14" t="s">
        <v>0</v>
      </c>
      <c r="J419" s="4">
        <f>J420</f>
        <v>69750</v>
      </c>
      <c r="K419" s="51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1"/>
    </row>
    <row r="421" spans="1:11" ht="61.5" hidden="1">
      <c r="A421" s="15"/>
      <c r="B421" s="33"/>
      <c r="C421" s="33"/>
      <c r="D421" s="33"/>
      <c r="E421" s="33"/>
      <c r="F421" s="34"/>
      <c r="G421" s="30" t="s">
        <v>451</v>
      </c>
      <c r="H421" s="20" t="s">
        <v>382</v>
      </c>
      <c r="I421" s="14"/>
      <c r="J421" s="4">
        <f>J422</f>
        <v>2440000</v>
      </c>
      <c r="K421" s="51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1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452</v>
      </c>
      <c r="H423" s="13" t="s">
        <v>440</v>
      </c>
      <c r="I423" s="14"/>
      <c r="J423" s="4">
        <v>1557504</v>
      </c>
      <c r="K423" s="51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1"/>
    </row>
    <row r="425" spans="1:11" ht="15">
      <c r="A425" s="15"/>
      <c r="B425" s="33"/>
      <c r="C425" s="33"/>
      <c r="D425" s="33"/>
      <c r="E425" s="33"/>
      <c r="F425" s="34"/>
      <c r="G425" s="30"/>
      <c r="H425" s="13" t="s">
        <v>382</v>
      </c>
      <c r="I425" s="14"/>
      <c r="J425" s="4">
        <f>J426</f>
        <v>400000</v>
      </c>
      <c r="K425" s="51" t="s">
        <v>556</v>
      </c>
    </row>
    <row r="426" spans="1:11" ht="15">
      <c r="A426" s="15"/>
      <c r="B426" s="33"/>
      <c r="C426" s="33"/>
      <c r="D426" s="33"/>
      <c r="E426" s="33"/>
      <c r="F426" s="34"/>
      <c r="G426" s="30"/>
      <c r="H426" s="13"/>
      <c r="I426" s="14">
        <v>500</v>
      </c>
      <c r="J426" s="4">
        <v>400000</v>
      </c>
      <c r="K426" s="51"/>
    </row>
    <row r="427" spans="1:11" ht="15">
      <c r="A427" s="15"/>
      <c r="B427" s="33"/>
      <c r="C427" s="33"/>
      <c r="D427" s="33"/>
      <c r="E427" s="33"/>
      <c r="F427" s="34"/>
      <c r="G427" s="30"/>
      <c r="H427" s="13" t="s">
        <v>432</v>
      </c>
      <c r="I427" s="14"/>
      <c r="J427" s="4">
        <f>J428</f>
        <v>300000</v>
      </c>
      <c r="K427" s="51" t="s">
        <v>556</v>
      </c>
    </row>
    <row r="428" spans="1:11" ht="15">
      <c r="A428" s="15"/>
      <c r="B428" s="33"/>
      <c r="C428" s="33"/>
      <c r="D428" s="33"/>
      <c r="E428" s="33"/>
      <c r="F428" s="34"/>
      <c r="G428" s="30"/>
      <c r="H428" s="13"/>
      <c r="I428" s="14">
        <v>500</v>
      </c>
      <c r="J428" s="4">
        <v>300000</v>
      </c>
      <c r="K428" s="51"/>
    </row>
    <row r="429" spans="1:11" ht="15">
      <c r="A429" s="15"/>
      <c r="B429" s="33"/>
      <c r="C429" s="33"/>
      <c r="D429" s="33"/>
      <c r="E429" s="33"/>
      <c r="F429" s="34"/>
      <c r="G429" s="30"/>
      <c r="H429" s="13" t="s">
        <v>428</v>
      </c>
      <c r="I429" s="14"/>
      <c r="J429" s="4">
        <f>J430</f>
        <v>70000</v>
      </c>
      <c r="K429" s="51" t="s">
        <v>563</v>
      </c>
    </row>
    <row r="430" spans="1:11" ht="15">
      <c r="A430" s="15"/>
      <c r="B430" s="33"/>
      <c r="C430" s="33"/>
      <c r="D430" s="33"/>
      <c r="E430" s="33"/>
      <c r="F430" s="34"/>
      <c r="G430" s="30"/>
      <c r="H430" s="13"/>
      <c r="I430" s="14">
        <v>500</v>
      </c>
      <c r="J430" s="4">
        <v>70000</v>
      </c>
      <c r="K430" s="51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383</v>
      </c>
      <c r="H431" s="13" t="s">
        <v>381</v>
      </c>
      <c r="I431" s="14" t="s">
        <v>0</v>
      </c>
      <c r="J431" s="4">
        <f>J432</f>
        <v>50000</v>
      </c>
      <c r="K431" s="51" t="s">
        <v>568</v>
      </c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1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192</v>
      </c>
      <c r="I433" s="14" t="s">
        <v>0</v>
      </c>
      <c r="J433" s="4">
        <f>J434</f>
        <v>24975000</v>
      </c>
      <c r="K433" s="51" t="s">
        <v>575</v>
      </c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1"/>
    </row>
    <row r="435" spans="1:11" ht="83.25" customHeight="1" hidden="1">
      <c r="A435" s="61"/>
      <c r="B435" s="33"/>
      <c r="C435" s="33"/>
      <c r="D435" s="33"/>
      <c r="E435" s="33"/>
      <c r="F435" s="34"/>
      <c r="G435" s="30" t="s">
        <v>370</v>
      </c>
      <c r="H435" s="13" t="s">
        <v>369</v>
      </c>
      <c r="I435" s="14"/>
      <c r="J435" s="4">
        <f>J436</f>
        <v>13196000</v>
      </c>
      <c r="K435" s="51"/>
    </row>
    <row r="436" spans="1:11" ht="15" hidden="1">
      <c r="A436" s="61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1"/>
    </row>
    <row r="437" spans="1:11" ht="94.5" customHeight="1" hidden="1">
      <c r="A437" s="61"/>
      <c r="B437" s="33"/>
      <c r="C437" s="33"/>
      <c r="D437" s="33"/>
      <c r="E437" s="33"/>
      <c r="F437" s="34"/>
      <c r="G437" s="30" t="s">
        <v>356</v>
      </c>
      <c r="H437" s="13" t="s">
        <v>355</v>
      </c>
      <c r="I437" s="14"/>
      <c r="J437" s="4">
        <f>J438</f>
        <v>36839347</v>
      </c>
      <c r="K437" s="51"/>
    </row>
    <row r="438" spans="1:11" ht="15" hidden="1">
      <c r="A438" s="61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1"/>
    </row>
    <row r="439" spans="1:11" ht="61.5" hidden="1">
      <c r="A439" s="61"/>
      <c r="B439" s="33"/>
      <c r="C439" s="33"/>
      <c r="D439" s="33"/>
      <c r="E439" s="33"/>
      <c r="F439" s="34"/>
      <c r="G439" s="30" t="s">
        <v>434</v>
      </c>
      <c r="H439" s="13" t="s">
        <v>433</v>
      </c>
      <c r="I439" s="14"/>
      <c r="J439" s="4">
        <v>29125311</v>
      </c>
      <c r="K439" s="51"/>
    </row>
    <row r="440" spans="1:11" ht="15" hidden="1">
      <c r="A440" s="61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1"/>
    </row>
    <row r="441" spans="1:11" ht="46.5" hidden="1">
      <c r="A441" s="61"/>
      <c r="B441" s="33"/>
      <c r="C441" s="33"/>
      <c r="D441" s="33"/>
      <c r="E441" s="33"/>
      <c r="F441" s="34"/>
      <c r="G441" s="30" t="s">
        <v>437</v>
      </c>
      <c r="H441" s="13" t="s">
        <v>435</v>
      </c>
      <c r="I441" s="14"/>
      <c r="J441" s="4">
        <v>680000</v>
      </c>
      <c r="K441" s="51"/>
    </row>
    <row r="442" spans="1:11" ht="15" hidden="1">
      <c r="A442" s="61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1"/>
    </row>
    <row r="443" spans="1:11" ht="35.25" customHeight="1" hidden="1">
      <c r="A443" s="61"/>
      <c r="B443" s="33"/>
      <c r="C443" s="33"/>
      <c r="D443" s="33"/>
      <c r="E443" s="33"/>
      <c r="F443" s="34"/>
      <c r="G443" s="30" t="s">
        <v>470</v>
      </c>
      <c r="H443" s="20" t="s">
        <v>469</v>
      </c>
      <c r="I443" s="14"/>
      <c r="J443" s="4">
        <f>J444</f>
        <v>5432000</v>
      </c>
      <c r="K443" s="51"/>
    </row>
    <row r="444" spans="1:11" ht="15" hidden="1">
      <c r="A444" s="61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1"/>
    </row>
    <row r="445" spans="1:11" ht="23.25" customHeight="1">
      <c r="A445" s="22"/>
      <c r="B445" s="23"/>
      <c r="C445" s="23"/>
      <c r="D445" s="23"/>
      <c r="E445" s="23"/>
      <c r="F445" s="24"/>
      <c r="G445" s="3" t="s">
        <v>149</v>
      </c>
      <c r="H445" s="1"/>
      <c r="I445" s="1"/>
      <c r="J445" s="2">
        <f>J412+J365+J353+J331+J313+J309+J278+J270+J265+J251+J237+J189+J185+J175+J167+J148+J144+J134+J73+J13</f>
        <v>490361289</v>
      </c>
      <c r="K445" s="53"/>
    </row>
    <row r="446" ht="12.75">
      <c r="J446" s="116"/>
    </row>
    <row r="452" spans="9:10" ht="12.75">
      <c r="I452" s="48"/>
      <c r="J452" s="49"/>
    </row>
    <row r="453" spans="9:10" ht="12.75">
      <c r="I453" s="48"/>
      <c r="J453" s="49"/>
    </row>
    <row r="454" spans="9:10" ht="12.75">
      <c r="I454" s="48"/>
      <c r="J454" s="49"/>
    </row>
    <row r="455" spans="9:10" ht="12.75">
      <c r="I455" s="48"/>
      <c r="J455" s="49"/>
    </row>
    <row r="456" spans="9:10" ht="12.75">
      <c r="I456" s="48"/>
      <c r="J456" s="49"/>
    </row>
    <row r="457" spans="9:10" ht="12.75">
      <c r="I457" s="48"/>
      <c r="J457" s="49"/>
    </row>
    <row r="458" spans="9:10" ht="12.75">
      <c r="I458" s="48"/>
      <c r="J458" s="49"/>
    </row>
    <row r="459" spans="9:10" ht="12.75">
      <c r="I459" s="48"/>
      <c r="J459" s="49"/>
    </row>
    <row r="460" spans="9:10" ht="12.75">
      <c r="I460" s="48"/>
      <c r="J460" s="49"/>
    </row>
    <row r="461" spans="9:10" ht="12.75">
      <c r="I461" s="48"/>
      <c r="J461" s="49"/>
    </row>
    <row r="462" spans="9:10" ht="12.75">
      <c r="I462" s="48"/>
      <c r="J462" s="49"/>
    </row>
    <row r="463" spans="9:10" ht="12.75">
      <c r="I463" s="48"/>
      <c r="J463" s="49"/>
    </row>
    <row r="464" spans="9:10" ht="12.75">
      <c r="I464" s="50"/>
      <c r="J464" s="49"/>
    </row>
    <row r="465" spans="9:10" ht="12.75">
      <c r="I465" s="50"/>
      <c r="J465" s="49"/>
    </row>
    <row r="466" spans="9:10" ht="12.75">
      <c r="I466" s="50"/>
      <c r="J466" s="49"/>
    </row>
    <row r="467" spans="9:10" ht="12.75">
      <c r="I467" s="50"/>
      <c r="J467" s="49"/>
    </row>
    <row r="468" spans="9:10" ht="12.75">
      <c r="I468" s="50"/>
      <c r="J468" s="49"/>
    </row>
    <row r="469" spans="9:10" ht="12.75">
      <c r="I469" s="50"/>
      <c r="J469" s="49"/>
    </row>
    <row r="470" spans="9:10" ht="12.75">
      <c r="I470" s="50"/>
      <c r="J470" s="49"/>
    </row>
    <row r="471" spans="9:10" ht="12.75">
      <c r="I471" s="50"/>
      <c r="J471" s="49"/>
    </row>
    <row r="472" spans="9:10" ht="12.75">
      <c r="I472" s="50"/>
      <c r="J472" s="49"/>
    </row>
    <row r="473" spans="9:10" ht="12.75">
      <c r="I473" s="50"/>
      <c r="J473" s="49"/>
    </row>
    <row r="474" spans="9:10" ht="12.75">
      <c r="I474" s="50"/>
      <c r="J474" s="49"/>
    </row>
    <row r="475" spans="9:10" ht="12.75">
      <c r="I475" s="50"/>
      <c r="J475" s="49"/>
    </row>
    <row r="476" spans="9:10" ht="12.75">
      <c r="I476" s="50"/>
      <c r="J476" s="49"/>
    </row>
    <row r="477" spans="9:10" ht="12.75">
      <c r="I477" s="50"/>
      <c r="J477" s="49"/>
    </row>
    <row r="478" spans="9:10" ht="12.75">
      <c r="I478" s="50"/>
      <c r="J478" s="49"/>
    </row>
    <row r="479" spans="9:10" ht="12.75">
      <c r="I479" s="50"/>
      <c r="J479" s="49"/>
    </row>
    <row r="480" spans="9:10" ht="12.75">
      <c r="I480" s="50"/>
      <c r="J480" s="49"/>
    </row>
    <row r="481" ht="12.75">
      <c r="J481" s="49"/>
    </row>
    <row r="482" ht="12.75">
      <c r="J482" s="49"/>
    </row>
  </sheetData>
  <sheetProtection/>
  <mergeCells count="123">
    <mergeCell ref="B187:F187"/>
    <mergeCell ref="B197:F197"/>
    <mergeCell ref="B188:F188"/>
    <mergeCell ref="B112:F112"/>
    <mergeCell ref="B111:F111"/>
    <mergeCell ref="B251:F251"/>
    <mergeCell ref="B129:F129"/>
    <mergeCell ref="B206:F206"/>
    <mergeCell ref="B119:F119"/>
    <mergeCell ref="B177:F177"/>
    <mergeCell ref="B265:F265"/>
    <mergeCell ref="B194:F194"/>
    <mergeCell ref="B237:F237"/>
    <mergeCell ref="B244:F244"/>
    <mergeCell ref="B243:F243"/>
    <mergeCell ref="B196:F196"/>
    <mergeCell ref="B252:F252"/>
    <mergeCell ref="B227:F227"/>
    <mergeCell ref="B198:F198"/>
    <mergeCell ref="B202:F202"/>
    <mergeCell ref="B414:F414"/>
    <mergeCell ref="B412:F412"/>
    <mergeCell ref="B365:F365"/>
    <mergeCell ref="B325:F325"/>
    <mergeCell ref="B331:F331"/>
    <mergeCell ref="B362:F362"/>
    <mergeCell ref="B354:F354"/>
    <mergeCell ref="B353:F353"/>
    <mergeCell ref="B327:F327"/>
    <mergeCell ref="B203:F203"/>
    <mergeCell ref="B205:F205"/>
    <mergeCell ref="B193:F193"/>
    <mergeCell ref="B413:F413"/>
    <mergeCell ref="B361:F361"/>
    <mergeCell ref="B348:F348"/>
    <mergeCell ref="B316:F316"/>
    <mergeCell ref="B324:F324"/>
    <mergeCell ref="B332:F332"/>
    <mergeCell ref="B326:F326"/>
    <mergeCell ref="B319:F319"/>
    <mergeCell ref="B285:F285"/>
    <mergeCell ref="B278:F278"/>
    <mergeCell ref="B280:F280"/>
    <mergeCell ref="B281:F281"/>
    <mergeCell ref="B221:F221"/>
    <mergeCell ref="B279:F279"/>
    <mergeCell ref="B284:F284"/>
    <mergeCell ref="B268:F268"/>
    <mergeCell ref="B241:F241"/>
    <mergeCell ref="B231:F231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8:F238"/>
    <mergeCell ref="B122:F122"/>
    <mergeCell ref="B102:F102"/>
    <mergeCell ref="B105:F105"/>
    <mergeCell ref="B103:F103"/>
    <mergeCell ref="B106:F106"/>
    <mergeCell ref="B109:F109"/>
    <mergeCell ref="B220:F220"/>
    <mergeCell ref="B208:F208"/>
    <mergeCell ref="B110:F110"/>
    <mergeCell ref="B82:F82"/>
    <mergeCell ref="B64:F64"/>
    <mergeCell ref="B85:F85"/>
    <mergeCell ref="B84:F84"/>
    <mergeCell ref="B125:F125"/>
    <mergeCell ref="B130:F130"/>
    <mergeCell ref="B93:F93"/>
    <mergeCell ref="B62:F62"/>
    <mergeCell ref="B89:F89"/>
    <mergeCell ref="B45:F45"/>
    <mergeCell ref="B48:F48"/>
    <mergeCell ref="B58:F58"/>
    <mergeCell ref="B44:F44"/>
    <mergeCell ref="B61:F61"/>
    <mergeCell ref="B57:F57"/>
    <mergeCell ref="H1:J1"/>
    <mergeCell ref="H2:J2"/>
    <mergeCell ref="H3:J3"/>
    <mergeCell ref="B5:J5"/>
    <mergeCell ref="B50:F50"/>
    <mergeCell ref="B13:F13"/>
    <mergeCell ref="B14:F14"/>
    <mergeCell ref="G7:J7"/>
    <mergeCell ref="B43:F43"/>
    <mergeCell ref="B39:F39"/>
    <mergeCell ref="B41:F41"/>
    <mergeCell ref="B40:F40"/>
    <mergeCell ref="B54:F54"/>
    <mergeCell ref="B52:F52"/>
    <mergeCell ref="B56:F56"/>
    <mergeCell ref="B207:F207"/>
    <mergeCell ref="B189:F189"/>
    <mergeCell ref="B92:F92"/>
    <mergeCell ref="B186:F186"/>
    <mergeCell ref="B121:F121"/>
    <mergeCell ref="B224:F224"/>
    <mergeCell ref="B235:F235"/>
    <mergeCell ref="B88:F88"/>
    <mergeCell ref="B185:F185"/>
    <mergeCell ref="B75:F75"/>
    <mergeCell ref="B108:F108"/>
    <mergeCell ref="B87:F87"/>
    <mergeCell ref="B204:F204"/>
    <mergeCell ref="B195:F195"/>
    <mergeCell ref="B230:F230"/>
    <mergeCell ref="B178:F178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2017-03-29T10:37:30Z</cp:lastPrinted>
  <dcterms:created xsi:type="dcterms:W3CDTF">2013-10-18T09:34:20Z</dcterms:created>
  <dcterms:modified xsi:type="dcterms:W3CDTF">2017-04-28T06:56:37Z</dcterms:modified>
  <cp:category/>
  <cp:version/>
  <cp:contentType/>
  <cp:contentStatus/>
</cp:coreProperties>
</file>