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70" activeTab="0"/>
  </bookViews>
  <sheets>
    <sheet name="2" sheetId="1" r:id="rId1"/>
  </sheets>
  <definedNames>
    <definedName name="_xlnm._FilterDatabase" localSheetId="0" hidden="1">'2'!$A$5:$E$69</definedName>
  </definedNames>
  <calcPr fullCalcOnLoad="1"/>
</workbook>
</file>

<file path=xl/sharedStrings.xml><?xml version="1.0" encoding="utf-8"?>
<sst xmlns="http://schemas.openxmlformats.org/spreadsheetml/2006/main" count="135" uniqueCount="128">
  <si>
    <t>Код</t>
  </si>
  <si>
    <t>Наименование источника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</si>
  <si>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</si>
  <si>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</si>
  <si>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</si>
  <si>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</si>
  <si>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</si>
  <si>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</si>
  <si>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182 1 01 02010 01 0000 110</t>
  </si>
  <si>
    <t>Налог на доходы физических лиц</t>
  </si>
  <si>
    <t>182 1 05 00000 00 0000 000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</si>
  <si>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</si>
  <si>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</si>
  <si>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</si>
  <si>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</si>
  <si>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</si>
  <si>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</si>
  <si>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</si>
  <si>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</si>
  <si>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</si>
  <si>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</si>
  <si>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</si>
  <si>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</si>
  <si>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</si>
  <si>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</si>
  <si>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  Верховного Суда   Р.Ф.)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</si>
  <si>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</si>
  <si>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</si>
  <si>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807 1 11 05035 05 0000 120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</si>
  <si>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бюджетных и автономных  учр.)</t>
  </si>
  <si>
    <t>048 1 12 00000 00 0000 000</t>
  </si>
  <si>
    <t>Платежи при пользовании природными ресурсами</t>
  </si>
  <si>
    <t>048 1 12 01010 01 0000 120</t>
  </si>
  <si>
    <t>Плата за выбросы загрязняющих веществ в атмосферный воздух стационарными объектами</t>
  </si>
  <si>
    <t>000 1 16 00000 00 0000 140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</si>
  <si>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</si>
  <si>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</si>
  <si>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земельного законодательства</t>
  </si>
  <si>
    <t>141 1 16 28000 01 0000 140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</si>
  <si>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</si>
  <si>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>188 1 16 21050 05 0000 140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</si>
  <si>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</si>
  <si>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188 1 16 30030 01 0000 140</t>
  </si>
  <si>
    <t>Прочие денежные взыскания (штрафы) за правонарушения в области дорожного движения</t>
  </si>
  <si>
    <t>188 1 16 90050 05 0000 140</t>
  </si>
  <si>
    <t>321 1 16 25060 01 0000 140</t>
  </si>
  <si>
    <t>807 1 16 90050 05 0000 140</t>
  </si>
  <si>
    <t>940 1 16 90050 05 0000 140</t>
  </si>
  <si>
    <t>949 1 16 90050 05 0000 140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</si>
  <si>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</si>
  <si>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</si>
  <si>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</si>
  <si>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</si>
  <si>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</si>
  <si>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</si>
  <si>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 xml:space="preserve">Дотации бюджетам муниципальных районов на поддержку мер по обеспечению сбалансированности бюджетов </t>
  </si>
  <si>
    <r>
      <t>Субсидии  бюджетам субъектов Российской Федерации и муниципальных образований (межбюджетные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субсидии</t>
    </r>
    <r>
      <rPr>
        <sz val="11"/>
        <rFont val="Times New Roman"/>
        <family val="1"/>
      </rPr>
      <t>)</t>
    </r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</si>
  <si>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 в поселениях (за исключением автомобильных дорог федерального значения)</t>
  </si>
  <si>
    <t xml:space="preserve">Прочие субсидии бюджетам муниципальных районов </t>
  </si>
  <si>
    <t>Субвенции бюджетам субъектам Российской Федерации и муниципальных образований</t>
  </si>
  <si>
    <t xml:space="preserve">Субвенции бюджетам муниципальных районов на оплату жилищно-коммунальных услуг отдельным категориям граждан </t>
  </si>
  <si>
    <t>Субвенции бюджетам муниципальных районов на осуществление  первичного   воинского учета на  территориях, где отсутствуют военные комиссариаты</t>
  </si>
  <si>
    <t>Субвенции бюджетам муниципальных районов  на выплату единовременного пособия при всех формах устройства детей, лишенных 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</si>
  <si>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</si>
  <si>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 на выполнение передаваемых полномочий субъектов Российской Федерации</t>
  </si>
  <si>
    <t>Иные межбюджетные трансферты</t>
  </si>
  <si>
    <t xml:space="preserve">   Всего доходов</t>
  </si>
  <si>
    <t>И.И.Голядкина</t>
  </si>
  <si>
    <t>Денежные взыскания (штрафы) за нарушение законодательства в области охраны окружающей среды</t>
  </si>
  <si>
    <t>Акцизы по подакцизным товарам (продукции), производимым на территории РФ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</si>
  <si>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</si>
  <si>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</si>
  <si>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                                                </t>
  </si>
  <si>
    <t>182 1 01 02000 01 0000 110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</si>
  <si>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</si>
  <si>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</si>
  <si>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000 1 11 00000 00 0000 120</t>
  </si>
  <si>
    <t>000 1 11 05013 00 0000 120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</si>
  <si>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сельских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</si>
  <si>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городских  поселений, а также средства от продажи права на заключение договоров аренды указанных земельных участков</t>
  </si>
  <si>
    <t>141 1 16 90050 05 0000 140</t>
  </si>
  <si>
    <t>830 1 11 05013 13 0000 120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</si>
  <si>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поддергшихся воздействию радиации</t>
  </si>
  <si>
    <t>100 1 03 02000 01 0000 110</t>
  </si>
  <si>
    <t>807 1 11 05013 10 0000 120</t>
  </si>
  <si>
    <t>048 1 16 25050 01 0000 140</t>
  </si>
  <si>
    <t>940 1 16 25030 01 0000 140</t>
  </si>
  <si>
    <t>Денежные взыскания (штрафы) за нарушение законодательства РФ об охране и использовании животного мира</t>
  </si>
  <si>
    <t xml:space="preserve">Прогнозируемые доходы  бюджета Первомайского                                                                             муниципального  района на 2017 год в соответствии с                                                                              классификацией  доходов бюджетов Российской Федерации  </t>
  </si>
  <si>
    <t>План, руб.</t>
  </si>
  <si>
    <t>805 2 02 10000 00 0000 151</t>
  </si>
  <si>
    <t>805 2 02 15002 05 0000 151</t>
  </si>
  <si>
    <t>802 2 02 29999 05 0000 151</t>
  </si>
  <si>
    <t>000 2 02 20000 00 0000 151</t>
  </si>
  <si>
    <t>803 2 02 29999 05 0000 151</t>
  </si>
  <si>
    <t>805 2 02 20041 05 0000 151</t>
  </si>
  <si>
    <t>806 2 02 35250 05 0000 151</t>
  </si>
  <si>
    <t>803 2 02 35260 05 0000 151</t>
  </si>
  <si>
    <t>803 2 02 30024 05 0000 151</t>
  </si>
  <si>
    <t xml:space="preserve">806 2 02 35137 05 0000 151 </t>
  </si>
  <si>
    <t>806 2 02 35220 05 0000 151</t>
  </si>
  <si>
    <t>806 2 02 35270 05 0000 151</t>
  </si>
  <si>
    <t>806 2 02 35380 05 0000 151</t>
  </si>
  <si>
    <t>806 2 02 30024 05 0000 151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</si>
  <si>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</si>
  <si>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806 2 02 35462 05 0000 151</t>
  </si>
  <si>
    <t>807 2 02 30024 05 0000 151</t>
  </si>
  <si>
    <t>805 2 02 35118 05 0000 151</t>
  </si>
  <si>
    <t xml:space="preserve">000 2 02 30000 00 0000 151 </t>
  </si>
  <si>
    <t>000 2 02 40000 00 0000 151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</si>
  <si>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</si>
  <si>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 по призыву</t>
  </si>
  <si>
    <t>807 1 14 00000 00 0000 000</t>
  </si>
  <si>
    <t>Доходы от продажи материальных и нематериальных активов</t>
  </si>
  <si>
    <t>807 1 14 02053 05 0000 410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</si>
  <si>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</si>
  <si>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807 1 14 06025 05 0000 430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</si>
  <si>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бюджетных и автономных учреждений)</t>
  </si>
  <si>
    <t>805 2 02 40014 05 0000 151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</si>
  <si>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</si>
  <si>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806 2 02 30022 05 0000 151</t>
  </si>
  <si>
    <t>807 2 02 20077 05 0000 151</t>
  </si>
  <si>
    <t>Субсидии бюджетам муниципальных районов на софинансирование  капитальных вложений в объекты муниципальной собственности</t>
  </si>
  <si>
    <t>805 2 02 15001 05 0000 151</t>
  </si>
  <si>
    <t>805 2 02 35930 05 0000 151</t>
  </si>
  <si>
    <t>Субвенции бюджетам муниципальных районов на государственную регистрацию актов гражданского состояния</t>
  </si>
  <si>
    <t>Приложение № 1 к решению Собрания Представителей Первомайского муниципального района  от 26.01.2017 года № 173</t>
  </si>
  <si>
    <t>"Приложение № 2 к решению Собрания  Представителей Первомайского муниципального района  от 22.12.2016 года  № 165  ( в редакции решения Собрания Представителей Первомайского муниципального района от  26.01.2017 года № 173)"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</si>
</sst>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_-* #,##0_р_._-;\-* #,##0_р_._-;_-* \-??_р_._-;_-@_-"/>
  </numFmts>
  <fonts count="56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2"/>
      <color indexed="8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4"/>
      <color theme="1"/>
      <name val="Arial Cyr"/>
      <family val="2"/>
    </font>
    <font>
      <sz val="12"/>
      <color theme="1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64" fontId="2" fillId="0" borderId="13" xfId="0" applyNumberFormat="1" applyFont="1" applyFill="1" applyBorder="1" applyAlignment="1">
      <alignment horizontal="right" vertical="top" wrapText="1"/>
    </xf>
    <xf numFmtId="164" fontId="2" fillId="0" borderId="14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164" fontId="5" fillId="0" borderId="15" xfId="0" applyNumberFormat="1" applyFont="1" applyFill="1" applyBorder="1" applyAlignment="1">
      <alignment horizontal="right" vertical="top" wrapText="1"/>
    </xf>
    <xf numFmtId="164" fontId="5" fillId="0" borderId="16" xfId="0" applyNumberFormat="1" applyFont="1" applyFill="1" applyBorder="1" applyAlignment="1">
      <alignment horizontal="right" vertical="top" wrapText="1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164" fontId="5" fillId="0" borderId="18" xfId="0" applyNumberFormat="1" applyFont="1" applyFill="1" applyBorder="1" applyAlignment="1">
      <alignment horizontal="right" vertical="top" wrapText="1"/>
    </xf>
    <xf numFmtId="164" fontId="5" fillId="0" borderId="17" xfId="0" applyNumberFormat="1" applyFont="1" applyFill="1" applyBorder="1" applyAlignment="1">
      <alignment horizontal="right" vertical="top" wrapText="1"/>
    </xf>
    <xf numFmtId="164" fontId="5" fillId="0" borderId="15" xfId="0" applyNumberFormat="1" applyFont="1" applyFill="1" applyBorder="1" applyAlignment="1" applyProtection="1">
      <alignment horizontal="right" vertical="top" wrapText="1"/>
      <protection locked="0"/>
    </xf>
    <xf numFmtId="0" fontId="5" fillId="0" borderId="15" xfId="0" applyFont="1" applyFill="1" applyBorder="1" applyAlignment="1">
      <alignment horizontal="justify" vertical="top" wrapText="1"/>
    </xf>
    <xf numFmtId="164" fontId="5" fillId="0" borderId="16" xfId="0" applyNumberFormat="1" applyFont="1" applyFill="1" applyBorder="1" applyAlignment="1" applyProtection="1">
      <alignment horizontal="right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164" fontId="5" fillId="0" borderId="20" xfId="0" applyNumberFormat="1" applyFont="1" applyFill="1" applyBorder="1" applyAlignment="1" applyProtection="1">
      <alignment horizontal="right" vertical="top" wrapText="1"/>
      <protection locked="0"/>
    </xf>
    <xf numFmtId="164" fontId="5" fillId="0" borderId="21" xfId="0" applyNumberFormat="1" applyFont="1" applyFill="1" applyBorder="1" applyAlignment="1" applyProtection="1">
      <alignment horizontal="right" vertical="top" wrapText="1"/>
      <protection locked="0"/>
    </xf>
    <xf numFmtId="164" fontId="5" fillId="0" borderId="22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164" fontId="4" fillId="0" borderId="17" xfId="0" applyNumberFormat="1" applyFont="1" applyFill="1" applyBorder="1" applyAlignment="1">
      <alignment horizontal="right" vertical="top" wrapText="1"/>
    </xf>
    <xf numFmtId="164" fontId="5" fillId="0" borderId="23" xfId="0" applyNumberFormat="1" applyFont="1" applyFill="1" applyBorder="1" applyAlignment="1" applyProtection="1">
      <alignment horizontal="right" vertical="top" wrapText="1"/>
      <protection locked="0"/>
    </xf>
    <xf numFmtId="0" fontId="6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vertical="top" wrapText="1"/>
    </xf>
    <xf numFmtId="164" fontId="7" fillId="0" borderId="24" xfId="0" applyNumberFormat="1" applyFont="1" applyFill="1" applyBorder="1" applyAlignment="1">
      <alignment horizontal="right" vertical="top" wrapText="1"/>
    </xf>
    <xf numFmtId="164" fontId="7" fillId="0" borderId="25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5" fillId="0" borderId="23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26" xfId="0" applyFon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/>
    </xf>
    <xf numFmtId="0" fontId="55" fillId="0" borderId="26" xfId="53" applyFont="1" applyBorder="1" applyAlignment="1">
      <alignment horizontal="left" vertical="center" wrapText="1"/>
      <protection/>
    </xf>
    <xf numFmtId="164" fontId="5" fillId="0" borderId="27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66" fontId="4" fillId="0" borderId="12" xfId="66" applyNumberFormat="1" applyFont="1" applyFill="1" applyBorder="1" applyAlignment="1" applyProtection="1">
      <alignment horizontal="right" vertical="top" wrapText="1"/>
      <protection/>
    </xf>
    <xf numFmtId="166" fontId="4" fillId="0" borderId="15" xfId="66" applyNumberFormat="1" applyFont="1" applyFill="1" applyBorder="1" applyAlignment="1" applyProtection="1">
      <alignment horizontal="right" vertical="top" wrapText="1"/>
      <protection locked="0"/>
    </xf>
    <xf numFmtId="166" fontId="5" fillId="0" borderId="15" xfId="66" applyNumberFormat="1" applyFont="1" applyFill="1" applyBorder="1" applyAlignment="1" applyProtection="1">
      <alignment horizontal="right" vertical="top" wrapText="1"/>
      <protection locked="0"/>
    </xf>
    <xf numFmtId="166" fontId="4" fillId="0" borderId="15" xfId="66" applyNumberFormat="1" applyFont="1" applyFill="1" applyBorder="1" applyAlignment="1" applyProtection="1">
      <alignment horizontal="right" vertical="top" wrapText="1"/>
      <protection/>
    </xf>
    <xf numFmtId="166" fontId="5" fillId="0" borderId="15" xfId="66" applyNumberFormat="1" applyFont="1" applyFill="1" applyBorder="1" applyAlignment="1" applyProtection="1">
      <alignment horizontal="right" vertical="top" wrapText="1"/>
      <protection/>
    </xf>
    <xf numFmtId="166" fontId="5" fillId="0" borderId="23" xfId="66" applyNumberFormat="1" applyFont="1" applyFill="1" applyBorder="1" applyAlignment="1" applyProtection="1">
      <alignment horizontal="right" vertical="top" wrapText="1"/>
      <protection locked="0"/>
    </xf>
    <xf numFmtId="164" fontId="5" fillId="0" borderId="0" xfId="0" applyNumberFormat="1" applyFont="1" applyAlignment="1">
      <alignment horizontal="center"/>
    </xf>
    <xf numFmtId="166" fontId="5" fillId="0" borderId="17" xfId="66" applyNumberFormat="1" applyFont="1" applyFill="1" applyBorder="1" applyAlignment="1" applyProtection="1">
      <alignment horizontal="right" vertical="top" wrapText="1"/>
      <protection locked="0"/>
    </xf>
    <xf numFmtId="0" fontId="5" fillId="0" borderId="28" xfId="0" applyFont="1" applyFill="1" applyBorder="1" applyAlignment="1">
      <alignment horizontal="center" vertical="top" wrapText="1"/>
    </xf>
    <xf numFmtId="0" fontId="5" fillId="0" borderId="26" xfId="0" applyFont="1" applyBorder="1" applyAlignment="1">
      <alignment wrapText="1"/>
    </xf>
    <xf numFmtId="164" fontId="4" fillId="0" borderId="18" xfId="0" applyNumberFormat="1" applyFont="1" applyFill="1" applyBorder="1" applyAlignment="1">
      <alignment horizontal="right" vertical="top" wrapText="1"/>
    </xf>
    <xf numFmtId="164" fontId="4" fillId="0" borderId="29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164" fontId="2" fillId="0" borderId="0" xfId="0" applyNumberFormat="1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8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tabSelected="1" zoomScale="90" zoomScaleNormal="90" workbookViewId="0" topLeftCell="A1">
      <selection activeCell="F11" sqref="F11"/>
    </sheetView>
  </sheetViews>
  <sheetFormatPr defaultColWidth="9.00390625" defaultRowHeight="12.75"/>
  <cols>
    <col min="1" max="1" width="26.50390625" style="0" customWidth="1"/>
    <col min="2" max="2" width="51.50390625" style="0" customWidth="1"/>
    <col min="3" max="3" width="18.875" style="43" customWidth="1"/>
    <col min="4" max="5" width="0" style="1" hidden="1" customWidth="1"/>
    <col min="6" max="6" width="9.125" style="35" customWidth="1"/>
    <col min="7" max="10" width="10.125" style="35" bestFit="1" customWidth="1"/>
    <col min="13" max="13" width="10.125" style="0" bestFit="1" customWidth="1"/>
  </cols>
  <sheetData>
    <row r="1" spans="2:5" ht="36" customHeight="1">
      <c r="B1" s="59" t="s">
        <v>126</v>
      </c>
      <c r="C1" s="59"/>
      <c r="D1" s="2"/>
      <c r="E1" s="2"/>
    </row>
    <row r="2" spans="2:3" ht="63.75" customHeight="1">
      <c r="B2" s="61" t="s">
        <v>127</v>
      </c>
      <c r="C2" s="61"/>
    </row>
    <row r="3" spans="1:5" ht="64.5" customHeight="1">
      <c r="A3" s="60" t="s">
        <v>88</v>
      </c>
      <c r="B3" s="60"/>
      <c r="C3" s="60"/>
      <c r="D3" s="3"/>
      <c r="E3" s="3"/>
    </row>
    <row r="5" spans="1:5" ht="42">
      <c r="A5" s="4" t="s">
        <v>0</v>
      </c>
      <c r="B5" s="5" t="s">
        <v>1</v>
      </c>
      <c r="C5" s="6" t="s">
        <v>89</v>
      </c>
      <c r="D5" s="7" t="s">
        <v>2</v>
      </c>
      <c r="E5" s="7" t="s">
        <v>3</v>
      </c>
    </row>
    <row r="6" spans="1:5" ht="15">
      <c r="A6" s="8" t="s">
        <v>4</v>
      </c>
      <c r="B6" s="9" t="s">
        <v>5</v>
      </c>
      <c r="C6" s="44">
        <v>33180000</v>
      </c>
      <c r="D6" s="10" t="e">
        <f>D7+D11+#REF!+D17+D20+D25+#REF!+#REF!</f>
        <v>#REF!</v>
      </c>
      <c r="E6" s="11" t="e">
        <f>E7+E11+#REF!+E17+E20+E25+#REF!+#REF!</f>
        <v>#REF!</v>
      </c>
    </row>
    <row r="7" spans="1:5" ht="13.5">
      <c r="A7" s="12" t="s">
        <v>6</v>
      </c>
      <c r="B7" s="13" t="s">
        <v>7</v>
      </c>
      <c r="C7" s="45">
        <v>16611000</v>
      </c>
      <c r="D7" s="14" t="e">
        <f>#REF!</f>
        <v>#REF!</v>
      </c>
      <c r="E7" s="15" t="e">
        <f>#REF!</f>
        <v>#REF!</v>
      </c>
    </row>
    <row r="8" spans="1:5" ht="13.5">
      <c r="A8" s="12" t="s">
        <v>73</v>
      </c>
      <c r="B8" s="13" t="s">
        <v>9</v>
      </c>
      <c r="C8" s="46">
        <v>16611000</v>
      </c>
      <c r="D8" s="16"/>
      <c r="E8" s="17"/>
    </row>
    <row r="9" spans="1:5" ht="13.5">
      <c r="A9" s="12" t="s">
        <v>8</v>
      </c>
      <c r="B9" s="13" t="s">
        <v>9</v>
      </c>
      <c r="C9" s="46">
        <v>16611000</v>
      </c>
      <c r="D9" s="16"/>
      <c r="E9" s="17"/>
    </row>
    <row r="10" spans="1:5" ht="27.75">
      <c r="A10" s="12" t="s">
        <v>83</v>
      </c>
      <c r="B10" s="13" t="s">
        <v>69</v>
      </c>
      <c r="C10" s="45">
        <v>9425000</v>
      </c>
      <c r="D10" s="16"/>
      <c r="E10" s="17"/>
    </row>
    <row r="11" spans="1:5" ht="13.5">
      <c r="A11" s="12" t="s">
        <v>10</v>
      </c>
      <c r="B11" s="13" t="s">
        <v>11</v>
      </c>
      <c r="C11" s="47">
        <v>3639000</v>
      </c>
      <c r="D11" s="18" t="e">
        <f>D13+#REF!</f>
        <v>#REF!</v>
      </c>
      <c r="E11" s="18" t="e">
        <f>E13+#REF!</f>
        <v>#REF!</v>
      </c>
    </row>
    <row r="12" spans="1:5" ht="42">
      <c r="A12" s="12" t="s">
        <v>74</v>
      </c>
      <c r="B12" s="13" t="s">
        <v>75</v>
      </c>
      <c r="C12" s="48">
        <v>190000</v>
      </c>
      <c r="D12" s="18"/>
      <c r="E12" s="17"/>
    </row>
    <row r="13" spans="1:5" ht="27.75">
      <c r="A13" s="12" t="s">
        <v>12</v>
      </c>
      <c r="B13" s="13" t="s">
        <v>13</v>
      </c>
      <c r="C13" s="46">
        <v>3442000</v>
      </c>
      <c r="D13" s="19">
        <v>3000</v>
      </c>
      <c r="E13" s="15">
        <v>3196</v>
      </c>
    </row>
    <row r="14" spans="1:5" ht="13.5">
      <c r="A14" s="12" t="s">
        <v>14</v>
      </c>
      <c r="B14" s="13" t="s">
        <v>15</v>
      </c>
      <c r="C14" s="46">
        <v>7000</v>
      </c>
      <c r="D14" s="19"/>
      <c r="E14" s="15"/>
    </row>
    <row r="15" spans="1:5" ht="27.75">
      <c r="A15" s="12" t="s">
        <v>16</v>
      </c>
      <c r="B15" s="13" t="s">
        <v>17</v>
      </c>
      <c r="C15" s="45">
        <v>15000</v>
      </c>
      <c r="D15" s="19"/>
      <c r="E15" s="15"/>
    </row>
    <row r="16" spans="1:5" ht="27.75">
      <c r="A16" s="12" t="s">
        <v>18</v>
      </c>
      <c r="B16" s="13" t="s">
        <v>19</v>
      </c>
      <c r="C16" s="46">
        <v>15000</v>
      </c>
      <c r="D16" s="19">
        <v>30</v>
      </c>
      <c r="E16" s="15">
        <v>30</v>
      </c>
    </row>
    <row r="17" spans="1:5" ht="13.5">
      <c r="A17" s="12" t="s">
        <v>20</v>
      </c>
      <c r="B17" s="13" t="s">
        <v>21</v>
      </c>
      <c r="C17" s="47">
        <f>C18</f>
        <v>1018000</v>
      </c>
      <c r="D17" s="14" t="e">
        <f>D18+#REF!+#REF!</f>
        <v>#REF!</v>
      </c>
      <c r="E17" s="15" t="e">
        <f>E18+#REF!+#REF!</f>
        <v>#REF!</v>
      </c>
    </row>
    <row r="18" spans="1:5" ht="27.75">
      <c r="A18" s="12" t="s">
        <v>22</v>
      </c>
      <c r="B18" s="13" t="s">
        <v>23</v>
      </c>
      <c r="C18" s="48">
        <f>C19</f>
        <v>1018000</v>
      </c>
      <c r="D18" s="14">
        <f>D19</f>
        <v>285</v>
      </c>
      <c r="E18" s="15">
        <f>E19</f>
        <v>322</v>
      </c>
    </row>
    <row r="19" spans="1:5" ht="42">
      <c r="A19" s="12" t="s">
        <v>24</v>
      </c>
      <c r="B19" s="13" t="s">
        <v>25</v>
      </c>
      <c r="C19" s="46">
        <v>1018000</v>
      </c>
      <c r="D19" s="19">
        <v>285</v>
      </c>
      <c r="E19" s="15">
        <v>322</v>
      </c>
    </row>
    <row r="20" spans="1:5" ht="27.75">
      <c r="A20" s="12" t="s">
        <v>76</v>
      </c>
      <c r="B20" s="13" t="s">
        <v>26</v>
      </c>
      <c r="C20" s="47">
        <v>1800000</v>
      </c>
      <c r="D20" s="14">
        <f>D21+D24</f>
        <v>1570</v>
      </c>
      <c r="E20" s="15">
        <f>E21+E24</f>
        <v>1620</v>
      </c>
    </row>
    <row r="21" spans="1:5" ht="69.75">
      <c r="A21" s="12" t="s">
        <v>77</v>
      </c>
      <c r="B21" s="13" t="s">
        <v>27</v>
      </c>
      <c r="C21" s="48">
        <v>1550000</v>
      </c>
      <c r="D21" s="14">
        <f>D22</f>
        <v>670</v>
      </c>
      <c r="E21" s="15">
        <f>E22</f>
        <v>670</v>
      </c>
    </row>
    <row r="22" spans="1:5" ht="84">
      <c r="A22" s="12" t="s">
        <v>84</v>
      </c>
      <c r="B22" s="13" t="s">
        <v>78</v>
      </c>
      <c r="C22" s="46">
        <v>1000000</v>
      </c>
      <c r="D22" s="19">
        <v>670</v>
      </c>
      <c r="E22" s="15">
        <v>670</v>
      </c>
    </row>
    <row r="23" spans="1:5" ht="84">
      <c r="A23" s="12" t="s">
        <v>81</v>
      </c>
      <c r="B23" s="13" t="s">
        <v>79</v>
      </c>
      <c r="C23" s="46">
        <v>550000</v>
      </c>
      <c r="D23" s="19"/>
      <c r="E23" s="15"/>
    </row>
    <row r="24" spans="1:5" ht="69.75">
      <c r="A24" s="12" t="s">
        <v>28</v>
      </c>
      <c r="B24" s="13" t="s">
        <v>29</v>
      </c>
      <c r="C24" s="46">
        <v>250000</v>
      </c>
      <c r="D24" s="19">
        <v>900</v>
      </c>
      <c r="E24" s="15">
        <v>950</v>
      </c>
    </row>
    <row r="25" spans="1:5" ht="13.5">
      <c r="A25" s="12" t="s">
        <v>30</v>
      </c>
      <c r="B25" s="13" t="s">
        <v>31</v>
      </c>
      <c r="C25" s="47">
        <f>C26</f>
        <v>269000</v>
      </c>
      <c r="D25" s="14">
        <f>D26</f>
        <v>404</v>
      </c>
      <c r="E25" s="15">
        <f>E26</f>
        <v>444</v>
      </c>
    </row>
    <row r="26" spans="1:5" ht="27.75">
      <c r="A26" s="12" t="s">
        <v>32</v>
      </c>
      <c r="B26" s="13" t="s">
        <v>33</v>
      </c>
      <c r="C26" s="46">
        <v>269000</v>
      </c>
      <c r="D26" s="19">
        <v>404</v>
      </c>
      <c r="E26" s="15">
        <v>444</v>
      </c>
    </row>
    <row r="27" spans="1:5" ht="27.75">
      <c r="A27" s="12" t="s">
        <v>112</v>
      </c>
      <c r="B27" s="13" t="s">
        <v>113</v>
      </c>
      <c r="C27" s="45">
        <v>150000</v>
      </c>
      <c r="D27" s="16"/>
      <c r="E27" s="17"/>
    </row>
    <row r="28" spans="1:5" ht="84">
      <c r="A28" s="12" t="s">
        <v>114</v>
      </c>
      <c r="B28" s="13" t="s">
        <v>115</v>
      </c>
      <c r="C28" s="46">
        <v>120000</v>
      </c>
      <c r="D28" s="16"/>
      <c r="E28" s="17"/>
    </row>
    <row r="29" spans="1:5" ht="55.5">
      <c r="A29" s="12" t="s">
        <v>116</v>
      </c>
      <c r="B29" s="13" t="s">
        <v>117</v>
      </c>
      <c r="C29" s="46">
        <v>30000</v>
      </c>
      <c r="D29" s="16"/>
      <c r="E29" s="17"/>
    </row>
    <row r="30" spans="1:5" ht="13.5">
      <c r="A30" s="12" t="s">
        <v>34</v>
      </c>
      <c r="B30" s="13" t="s">
        <v>35</v>
      </c>
      <c r="C30" s="45">
        <v>253000</v>
      </c>
      <c r="D30" s="16"/>
      <c r="E30" s="17"/>
    </row>
    <row r="31" spans="1:5" ht="27.75">
      <c r="A31" s="12" t="s">
        <v>85</v>
      </c>
      <c r="B31" s="13" t="s">
        <v>68</v>
      </c>
      <c r="C31" s="46">
        <v>15000</v>
      </c>
      <c r="D31" s="16"/>
      <c r="E31" s="17"/>
    </row>
    <row r="32" spans="1:5" ht="55.5">
      <c r="A32" s="12" t="s">
        <v>38</v>
      </c>
      <c r="B32" s="20" t="s">
        <v>39</v>
      </c>
      <c r="C32" s="46">
        <v>45000</v>
      </c>
      <c r="D32" s="19">
        <v>48</v>
      </c>
      <c r="E32" s="21">
        <v>50</v>
      </c>
    </row>
    <row r="33" spans="1:5" ht="42">
      <c r="A33" s="12" t="s">
        <v>80</v>
      </c>
      <c r="B33" s="20" t="s">
        <v>36</v>
      </c>
      <c r="C33" s="46">
        <v>10000</v>
      </c>
      <c r="D33" s="19"/>
      <c r="E33" s="21"/>
    </row>
    <row r="34" spans="1:5" ht="55.5">
      <c r="A34" s="12" t="s">
        <v>40</v>
      </c>
      <c r="B34" s="20" t="s">
        <v>41</v>
      </c>
      <c r="C34" s="46">
        <v>30000</v>
      </c>
      <c r="D34" s="19">
        <v>156</v>
      </c>
      <c r="E34" s="21">
        <v>162</v>
      </c>
    </row>
    <row r="35" spans="1:5" ht="27.75">
      <c r="A35" s="12" t="s">
        <v>42</v>
      </c>
      <c r="B35" s="20" t="s">
        <v>43</v>
      </c>
      <c r="C35" s="46">
        <v>15000</v>
      </c>
      <c r="D35" s="19"/>
      <c r="E35" s="21"/>
    </row>
    <row r="36" spans="1:5" ht="42">
      <c r="A36" s="12" t="s">
        <v>44</v>
      </c>
      <c r="B36" s="20" t="s">
        <v>36</v>
      </c>
      <c r="C36" s="46">
        <v>20000</v>
      </c>
      <c r="D36" s="19">
        <v>132</v>
      </c>
      <c r="E36" s="21">
        <v>137</v>
      </c>
    </row>
    <row r="37" spans="1:5" ht="27.75">
      <c r="A37" s="12" t="s">
        <v>45</v>
      </c>
      <c r="B37" s="20" t="s">
        <v>37</v>
      </c>
      <c r="C37" s="46">
        <v>20000</v>
      </c>
      <c r="D37" s="19">
        <v>3</v>
      </c>
      <c r="E37" s="21">
        <v>3</v>
      </c>
    </row>
    <row r="38" spans="1:5" ht="42">
      <c r="A38" s="12" t="s">
        <v>46</v>
      </c>
      <c r="B38" s="20" t="s">
        <v>36</v>
      </c>
      <c r="C38" s="46">
        <v>19000</v>
      </c>
      <c r="D38" s="19">
        <v>100</v>
      </c>
      <c r="E38" s="21">
        <v>110</v>
      </c>
    </row>
    <row r="39" spans="1:5" ht="42">
      <c r="A39" s="12" t="s">
        <v>86</v>
      </c>
      <c r="B39" s="20" t="s">
        <v>87</v>
      </c>
      <c r="C39" s="46">
        <v>5000</v>
      </c>
      <c r="D39" s="29"/>
      <c r="E39" s="41"/>
    </row>
    <row r="40" spans="1:5" ht="42">
      <c r="A40" s="12" t="s">
        <v>47</v>
      </c>
      <c r="B40" s="20" t="s">
        <v>36</v>
      </c>
      <c r="C40" s="46">
        <v>50000</v>
      </c>
      <c r="D40" s="22">
        <v>36</v>
      </c>
      <c r="E40" s="23">
        <v>38</v>
      </c>
    </row>
    <row r="41" spans="1:5" ht="42">
      <c r="A41" s="12" t="s">
        <v>48</v>
      </c>
      <c r="B41" s="20" t="s">
        <v>36</v>
      </c>
      <c r="C41" s="46">
        <v>24000</v>
      </c>
      <c r="D41" s="24"/>
      <c r="E41" s="25"/>
    </row>
    <row r="42" spans="1:5" ht="15">
      <c r="A42" s="26" t="s">
        <v>49</v>
      </c>
      <c r="B42" s="27" t="s">
        <v>50</v>
      </c>
      <c r="C42" s="47">
        <f>C43</f>
        <v>444104354</v>
      </c>
      <c r="D42" s="10" t="e">
        <f>D43</f>
        <v>#REF!</v>
      </c>
      <c r="E42" s="11" t="e">
        <f>E43</f>
        <v>#REF!</v>
      </c>
    </row>
    <row r="43" spans="1:5" ht="27.75">
      <c r="A43" s="12" t="s">
        <v>51</v>
      </c>
      <c r="B43" s="13" t="s">
        <v>52</v>
      </c>
      <c r="C43" s="48">
        <f>C44+C47+C53+C67</f>
        <v>444104354</v>
      </c>
      <c r="D43" s="18" t="e">
        <f>D44+D47+D53+D67</f>
        <v>#REF!</v>
      </c>
      <c r="E43" s="18" t="e">
        <f>E44+E47+E53+E67</f>
        <v>#REF!</v>
      </c>
    </row>
    <row r="44" spans="1:5" ht="27.75">
      <c r="A44" s="26" t="s">
        <v>90</v>
      </c>
      <c r="B44" s="27" t="s">
        <v>53</v>
      </c>
      <c r="C44" s="47">
        <f>C46+C45</f>
        <v>181781000</v>
      </c>
      <c r="D44" s="28" t="e">
        <f>D45+#REF!+D46+#REF!</f>
        <v>#REF!</v>
      </c>
      <c r="E44" s="28" t="e">
        <f>E45+#REF!+E46+#REF!</f>
        <v>#REF!</v>
      </c>
    </row>
    <row r="45" spans="1:5" ht="27.75">
      <c r="A45" s="12" t="s">
        <v>123</v>
      </c>
      <c r="B45" s="13" t="s">
        <v>54</v>
      </c>
      <c r="C45" s="46">
        <f>129027000+22587000</f>
        <v>151614000</v>
      </c>
      <c r="D45" s="19">
        <v>94199</v>
      </c>
      <c r="E45" s="15">
        <v>81173</v>
      </c>
    </row>
    <row r="46" spans="1:5" ht="42">
      <c r="A46" s="12" t="s">
        <v>91</v>
      </c>
      <c r="B46" s="13" t="s">
        <v>55</v>
      </c>
      <c r="C46" s="46">
        <v>30167000</v>
      </c>
      <c r="D46" s="19">
        <v>0</v>
      </c>
      <c r="E46" s="15">
        <v>0</v>
      </c>
    </row>
    <row r="47" spans="1:5" ht="42">
      <c r="A47" s="26" t="s">
        <v>93</v>
      </c>
      <c r="B47" s="27" t="s">
        <v>56</v>
      </c>
      <c r="C47" s="47">
        <f>SUM(C48:C51)</f>
        <v>24583346</v>
      </c>
      <c r="D47" s="28">
        <f>SUM(D48:D52)</f>
        <v>8777</v>
      </c>
      <c r="E47" s="28">
        <f>SUM(E48:E52)</f>
        <v>9581</v>
      </c>
    </row>
    <row r="48" spans="1:5" ht="69.75">
      <c r="A48" s="12" t="s">
        <v>95</v>
      </c>
      <c r="B48" s="13" t="s">
        <v>57</v>
      </c>
      <c r="C48" s="46">
        <v>20845170</v>
      </c>
      <c r="D48" s="19">
        <v>7087</v>
      </c>
      <c r="E48" s="15">
        <v>7754</v>
      </c>
    </row>
    <row r="49" spans="1:5" ht="42">
      <c r="A49" s="12" t="s">
        <v>121</v>
      </c>
      <c r="B49" s="13" t="s">
        <v>122</v>
      </c>
      <c r="C49" s="46">
        <v>1000000</v>
      </c>
      <c r="D49" s="19"/>
      <c r="E49" s="15"/>
    </row>
    <row r="50" spans="1:5" ht="13.5">
      <c r="A50" s="12" t="s">
        <v>92</v>
      </c>
      <c r="B50" s="13" t="s">
        <v>58</v>
      </c>
      <c r="C50" s="46">
        <f>922168+777161+700000+200000</f>
        <v>2599329</v>
      </c>
      <c r="D50" s="19">
        <v>53</v>
      </c>
      <c r="E50" s="15">
        <v>58</v>
      </c>
    </row>
    <row r="51" spans="1:11" ht="13.5">
      <c r="A51" s="12" t="s">
        <v>94</v>
      </c>
      <c r="B51" s="13" t="s">
        <v>58</v>
      </c>
      <c r="C51" s="46">
        <f>48420+90427</f>
        <v>138847</v>
      </c>
      <c r="D51" s="19">
        <v>1300</v>
      </c>
      <c r="E51" s="15">
        <v>1400</v>
      </c>
      <c r="K51" s="39"/>
    </row>
    <row r="52" spans="4:5" ht="13.5" hidden="1">
      <c r="D52" s="19">
        <v>337</v>
      </c>
      <c r="E52" s="15">
        <v>369</v>
      </c>
    </row>
    <row r="53" spans="1:5" ht="27.75">
      <c r="A53" s="26" t="s">
        <v>108</v>
      </c>
      <c r="B53" s="27" t="s">
        <v>59</v>
      </c>
      <c r="C53" s="47">
        <f>SUM(C54:C66)</f>
        <v>237228768</v>
      </c>
      <c r="D53" s="28">
        <f>SUM(D61:D62)</f>
        <v>0</v>
      </c>
      <c r="E53" s="28">
        <f>SUM(E61:E62)</f>
        <v>0</v>
      </c>
    </row>
    <row r="54" spans="1:5" ht="42">
      <c r="A54" s="12" t="s">
        <v>98</v>
      </c>
      <c r="B54" s="13" t="s">
        <v>63</v>
      </c>
      <c r="C54" s="46">
        <f>1300120+15472700+322993+328100+81067000+3847000+518663+21992000+2202000+23000+12200</f>
        <v>127085776</v>
      </c>
      <c r="D54" s="28"/>
      <c r="E54" s="54"/>
    </row>
    <row r="55" spans="1:5" ht="42">
      <c r="A55" s="12" t="s">
        <v>103</v>
      </c>
      <c r="B55" s="13" t="s">
        <v>64</v>
      </c>
      <c r="C55" s="46">
        <f>5716000+6752000+14496000+3308000+5517178+6744000+5900000+32112538+2241700+4000-5716000+11527554</f>
        <v>88602970</v>
      </c>
      <c r="D55" s="28"/>
      <c r="E55" s="54"/>
    </row>
    <row r="56" spans="1:5" ht="42">
      <c r="A56" s="12" t="s">
        <v>106</v>
      </c>
      <c r="B56" s="13" t="s">
        <v>64</v>
      </c>
      <c r="C56" s="46">
        <f>4500+6200+13768+338052+16924</f>
        <v>379444</v>
      </c>
      <c r="D56" s="28"/>
      <c r="E56" s="54"/>
    </row>
    <row r="57" spans="1:5" ht="42">
      <c r="A57" s="12" t="s">
        <v>120</v>
      </c>
      <c r="B57" s="13" t="s">
        <v>110</v>
      </c>
      <c r="C57" s="46">
        <v>5716000</v>
      </c>
      <c r="D57" s="28"/>
      <c r="E57" s="54"/>
    </row>
    <row r="58" spans="1:5" ht="42">
      <c r="A58" s="12" t="s">
        <v>107</v>
      </c>
      <c r="B58" s="13" t="s">
        <v>61</v>
      </c>
      <c r="C58" s="46">
        <v>541650</v>
      </c>
      <c r="D58" s="28"/>
      <c r="E58" s="54"/>
    </row>
    <row r="59" spans="1:5" ht="69.75">
      <c r="A59" s="52" t="s">
        <v>99</v>
      </c>
      <c r="B59" s="42" t="s">
        <v>82</v>
      </c>
      <c r="C59" s="46">
        <v>52000</v>
      </c>
      <c r="D59" s="28"/>
      <c r="E59" s="54"/>
    </row>
    <row r="60" spans="1:5" ht="75" customHeight="1">
      <c r="A60" s="12" t="s">
        <v>100</v>
      </c>
      <c r="B60" s="13" t="s">
        <v>70</v>
      </c>
      <c r="C60" s="46">
        <v>1104000</v>
      </c>
      <c r="D60" s="28"/>
      <c r="E60" s="54"/>
    </row>
    <row r="61" spans="1:5" ht="42">
      <c r="A61" s="12" t="s">
        <v>96</v>
      </c>
      <c r="B61" s="13" t="s">
        <v>60</v>
      </c>
      <c r="C61" s="46">
        <v>6574000</v>
      </c>
      <c r="D61" s="19"/>
      <c r="E61" s="15"/>
    </row>
    <row r="62" spans="1:5" ht="55.5">
      <c r="A62" s="12" t="s">
        <v>97</v>
      </c>
      <c r="B62" s="13" t="s">
        <v>62</v>
      </c>
      <c r="C62" s="46">
        <v>58942</v>
      </c>
      <c r="D62" s="19"/>
      <c r="E62" s="15"/>
    </row>
    <row r="63" spans="1:5" ht="84">
      <c r="A63" s="36" t="s">
        <v>101</v>
      </c>
      <c r="B63" s="37" t="s">
        <v>111</v>
      </c>
      <c r="C63" s="49">
        <v>268000</v>
      </c>
      <c r="D63" s="19"/>
      <c r="E63" s="15"/>
    </row>
    <row r="64" spans="1:5" ht="97.5">
      <c r="A64" s="36" t="s">
        <v>102</v>
      </c>
      <c r="B64" s="40" t="s">
        <v>71</v>
      </c>
      <c r="C64" s="46">
        <f>4650000+649000</f>
        <v>5299000</v>
      </c>
      <c r="D64" s="16"/>
      <c r="E64" s="17"/>
    </row>
    <row r="65" spans="1:5" ht="60.75" customHeight="1">
      <c r="A65" s="38" t="s">
        <v>105</v>
      </c>
      <c r="B65" s="53" t="s">
        <v>104</v>
      </c>
      <c r="C65" s="51">
        <v>74000</v>
      </c>
      <c r="D65" s="16"/>
      <c r="E65" s="17"/>
    </row>
    <row r="66" spans="1:5" ht="45" customHeight="1">
      <c r="A66" s="38" t="s">
        <v>124</v>
      </c>
      <c r="B66" s="53" t="s">
        <v>125</v>
      </c>
      <c r="C66" s="51">
        <v>1472986</v>
      </c>
      <c r="D66" s="16"/>
      <c r="E66" s="17"/>
    </row>
    <row r="67" spans="1:5" ht="13.5">
      <c r="A67" s="8" t="s">
        <v>109</v>
      </c>
      <c r="B67" s="9" t="s">
        <v>65</v>
      </c>
      <c r="C67" s="47">
        <f>C68</f>
        <v>511240</v>
      </c>
      <c r="D67" s="28" t="e">
        <f>SUM(#REF!)</f>
        <v>#REF!</v>
      </c>
      <c r="E67" s="28" t="e">
        <f>SUM(#REF!)</f>
        <v>#REF!</v>
      </c>
    </row>
    <row r="68" spans="1:5" ht="69.75">
      <c r="A68" s="57" t="s">
        <v>118</v>
      </c>
      <c r="B68" s="58" t="s">
        <v>119</v>
      </c>
      <c r="C68" s="48">
        <f>421030+90210</f>
        <v>511240</v>
      </c>
      <c r="D68" s="55"/>
      <c r="E68" s="56"/>
    </row>
    <row r="69" spans="1:5" ht="16.5">
      <c r="A69" s="30"/>
      <c r="B69" s="31" t="s">
        <v>66</v>
      </c>
      <c r="C69" s="47">
        <f>C42+C6</f>
        <v>477284354</v>
      </c>
      <c r="D69" s="32" t="e">
        <f>#REF!+D42+D6</f>
        <v>#REF!</v>
      </c>
      <c r="E69" s="33" t="e">
        <f>#REF!+E42+E6</f>
        <v>#REF!</v>
      </c>
    </row>
    <row r="71" spans="2:4" ht="13.5">
      <c r="B71" s="34"/>
      <c r="C71" s="50"/>
      <c r="D71" s="1" t="s">
        <v>67</v>
      </c>
    </row>
    <row r="171" ht="13.5">
      <c r="C171" s="43" t="s">
        <v>72</v>
      </c>
    </row>
  </sheetData>
  <sheetProtection selectLockedCells="1" selectUnlockedCells="1"/>
  <autoFilter ref="A5:E69"/>
  <mergeCells count="3">
    <mergeCell ref="B1:C1"/>
    <mergeCell ref="A3:C3"/>
    <mergeCell ref="B2:C2"/>
  </mergeCells>
  <printOptions horizontalCentered="1"/>
  <pageMargins left="0.5118055555555555" right="0.4722222222222222" top="0.5513888888888889" bottom="0.43333333333333335" header="0.5118055555555555" footer="0.511805555555555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2017-01-27T05:20:13Z</cp:lastPrinted>
  <dcterms:created xsi:type="dcterms:W3CDTF">2013-10-22T04:30:45Z</dcterms:created>
  <dcterms:modified xsi:type="dcterms:W3CDTF">2017-01-27T05:20:37Z</dcterms:modified>
  <cp:category/>
  <cp:version/>
  <cp:contentType/>
  <cp:contentStatus/>
</cp:coreProperties>
</file>