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8" activeTab="0"/>
  </bookViews>
  <sheets>
    <sheet name="2" sheetId="1" r:id="rId1"/>
  </sheets>
  <definedNames>
    <definedName name="_xlnm._FilterDatabase" localSheetId="0" hidden="1">'2'!$A$5:$E$193</definedName>
  </definedNames>
  <calcPr fullCalcOnLoad="1"/>
</workbook>
</file>

<file path=xl/sharedStrings.xml><?xml version="1.0" encoding="utf-8"?>
<sst xmlns="http://schemas.openxmlformats.org/spreadsheetml/2006/main" count="382" uniqueCount="305">
  <si>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</si>
  <si>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</si>
  <si>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</si>
  <si>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</si>
  <si>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</si>
  <si>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</si>
  <si>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</si>
  <si>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</si>
  <si>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</si>
  <si>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</si>
  <si>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</si>
  <si>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</si>
  <si>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</si>
  <si>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</si>
  <si>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</si>
  <si>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</si>
  <si>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</si>
  <si>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</si>
  <si>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</si>
  <si>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</si>
  <si>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</si>
  <si>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</si>
  <si>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</si>
  <si>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</si>
  <si>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</si>
  <si>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</si>
  <si>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</si>
  <si>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</si>
  <si>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</si>
  <si>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</si>
  <si>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</si>
  <si>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</si>
  <si>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</si>
  <si>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</si>
  <si>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</si>
  <si>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</si>
  <si>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</si>
  <si>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</si>
  <si>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</si>
  <si>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</si>
  <si>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</si>
  <si>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</si>
  <si>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</si>
  <si>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</si>
  <si>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</si>
  <si>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</si>
  <si>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</si>
  <si>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</si>
  <si>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</si>
  <si>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</si>
  <si>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</si>
  <si>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</si>
  <si>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</si>
  <si>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</si>
  <si>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000 1 16 00000 00 0000 140</t>
  </si>
  <si>
    <t>Штрафы, санкции, возмещение ущерба</t>
  </si>
  <si>
    <t xml:space="preserve">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</si>
  <si>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</si>
  <si>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</si>
  <si>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</si>
  <si>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</si>
  <si>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</si>
  <si>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</si>
  <si>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</si>
  <si>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</si>
  <si>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</si>
  <si>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</si>
  <si>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</si>
  <si>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</si>
  <si>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</si>
  <si>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</si>
  <si>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</si>
  <si>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192 1 16 90050 05 0000 140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</si>
  <si>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</si>
  <si>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</si>
  <si>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</si>
  <si>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</si>
  <si>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</si>
  <si>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</si>
  <si>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</si>
  <si>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</si>
  <si>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</si>
  <si>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</si>
  <si>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</si>
  <si>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</si>
  <si>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</si>
  <si>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</si>
  <si>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</si>
  <si>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</si>
  <si>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</si>
  <si>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</si>
  <si>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</si>
  <si>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</si>
  <si>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</si>
  <si>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</si>
  <si>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</si>
  <si>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</si>
  <si>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</si>
  <si>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</si>
  <si>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</si>
  <si>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</si>
  <si>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</si>
  <si>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</si>
  <si>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</si>
  <si>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</si>
  <si>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</si>
  <si>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</si>
  <si>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</si>
  <si>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</si>
  <si>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</si>
  <si>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</si>
  <si>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</si>
  <si>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</si>
  <si>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</si>
  <si>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</si>
  <si>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807 2 02 02077 05 0000 151</t>
  </si>
  <si>
    <t>805 2 02 02085 05 0000 151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</si>
  <si>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</si>
  <si>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</si>
  <si>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</si>
  <si>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</si>
  <si>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</si>
  <si>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</si>
  <si>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</si>
  <si>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</si>
  <si>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</si>
  <si>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</si>
  <si>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</si>
  <si>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</si>
  <si>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</si>
  <si>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</si>
  <si>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</si>
  <si>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</si>
  <si>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</si>
  <si>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</si>
  <si>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</si>
  <si>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</si>
  <si>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</si>
  <si>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</si>
  <si>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</si>
  <si>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</si>
  <si>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</si>
  <si>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</si>
  <si>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</si>
  <si>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</si>
  <si>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</si>
  <si>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</si>
  <si>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</si>
  <si>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</si>
  <si>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</si>
  <si>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</si>
  <si>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</si>
  <si>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</si>
  <si>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</si>
  <si>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</si>
  <si>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</si>
  <si>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</si>
  <si>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</si>
  <si>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</si>
  <si>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</si>
  <si>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</si>
  <si>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</si>
  <si>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</si>
  <si>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</si>
  <si>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</si>
  <si>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</si>
  <si>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</si>
  <si>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</si>
  <si>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</si>
  <si>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</si>
  <si>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</si>
  <si>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</si>
  <si>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</si>
  <si>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801 2 02 03024 05 0000 151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</si>
  <si>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</si>
  <si>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</si>
  <si>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</si>
  <si>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</si>
  <si>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</si>
  <si>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</si>
  <si>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</si>
  <si>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</si>
  <si>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</si>
  <si>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</si>
  <si>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</si>
  <si>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</si>
  <si>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</si>
  <si>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</si>
  <si>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</si>
  <si>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</si>
  <si>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</si>
  <si>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</si>
  <si>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</si>
  <si>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</si>
  <si>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</si>
  <si>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</si>
  <si>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</si>
  <si>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</si>
  <si>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</si>
  <si>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</si>
  <si>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</si>
  <si>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</si>
  <si>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</si>
  <si>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</si>
  <si>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</si>
  <si>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</si>
  <si>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</si>
  <si>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</si>
  <si>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</si>
  <si>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</si>
  <si>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</si>
  <si>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</si>
  <si>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</si>
  <si>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803 2 02 03033 05 0000 151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</si>
  <si>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</si>
  <si>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</si>
  <si>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</si>
  <si>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</si>
  <si>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</si>
  <si>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</si>
  <si>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</si>
  <si>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</si>
  <si>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</si>
  <si>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</si>
  <si>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</si>
  <si>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</si>
  <si>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</si>
  <si>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</si>
  <si>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</si>
  <si>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</si>
  <si>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</si>
  <si>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</si>
  <si>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</si>
  <si>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</si>
  <si>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</si>
  <si>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</si>
  <si>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807 2 02 04999 05 0000 151</t>
  </si>
  <si>
    <t xml:space="preserve">   Всего доходов</t>
  </si>
  <si>
    <t>И.И.Голядкина</t>
  </si>
  <si>
    <t>048 1 16 25010 01 0000 140</t>
  </si>
  <si>
    <t>Денежные взыскания (штрафы) за накрушение законодательства Российской Федерации о недрах</t>
  </si>
  <si>
    <t>048 1 16 25050 01 0000 140</t>
  </si>
  <si>
    <t>Денежные взыскания (штрафы) за нарушение законодательства в области охраны окружающей среды</t>
  </si>
  <si>
    <t>048 1 16 90050 05 0000 140</t>
  </si>
  <si>
    <t>Прочие поступления от денежных взысканий (штрафов) и иных сумм в возмещените ущерба, зачисляемые в бюджеты муниципальных районов</t>
  </si>
  <si>
    <t>Акцизы по подакцизным товарам (продукции), производимым на территории РФ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</si>
  <si>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</si>
  <si>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803 2 02 02005 05 0000 151</t>
  </si>
  <si>
    <t>Субсидии бюджетам субъектов Российской Федерации на оздоровление детей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</si>
  <si>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</si>
  <si>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</si>
  <si>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</si>
  <si>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</si>
  <si>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</si>
  <si>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806 2 02 03090 05 0000 151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</si>
  <si>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</si>
  <si>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</si>
  <si>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806 2 02 03008 05 0000 151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</si>
  <si>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</si>
  <si>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</si>
  <si>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</si>
  <si>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</si>
  <si>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 xml:space="preserve">Субсидии бюджетам муниципальных районов на обеспечение жильем молодых семей 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</si>
  <si>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достижении ребенком возраста трех лет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</si>
  <si>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средств. поступивших от государственной корпорации-Фонда содействия реформированию жилищно-коммунального хозяйства</t>
  </si>
  <si>
    <t>805 2 02 02150 05 0000 151</t>
  </si>
  <si>
    <t>Субсидии бюджетам муниципальных образований на реализацию программы энергосбережения и повышения энергетической эффективности на период до 2020 года</t>
  </si>
  <si>
    <t>100 1 03 02000 01 0000 110</t>
  </si>
  <si>
    <t>План              2014 года</t>
  </si>
  <si>
    <t>Исполнено за 1 кв. 2014 г.</t>
  </si>
  <si>
    <t>Субсидии бюджетам муниципальных районов на осуществление  мероприятий по обеспечению жильем граждан Российской Федерации. проживающих в сельской местности</t>
  </si>
  <si>
    <t xml:space="preserve">Исполнение прогнозируемых доходов  бюджета муниципального  района                    на 2014 год в соответствии с  классификацией  доходов                                                бюджетов Российской Федерации  </t>
  </si>
  <si>
    <t>182 1 01 02020 01 0000 110</t>
  </si>
  <si>
    <t>182 1 01 02030 01 0000 110</t>
  </si>
  <si>
    <t>182 1 01 02040 01 0000 110</t>
  </si>
  <si>
    <t>182 1 01 02000 01 0000 110</t>
  </si>
  <si>
    <t>100 1 03 02230 01 0000 110</t>
  </si>
  <si>
    <t>Доходы от уплаты акцизов на дизельное топливо, подлежащие распределению между бюджетами субъектами РФ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</si>
  <si>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</si>
  <si>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</si>
  <si>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</si>
  <si>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</si>
  <si>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</si>
  <si>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</si>
  <si>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</si>
  <si>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</si>
  <si>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</si>
  <si>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</si>
  <si>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182 1 09 06010 02 0000 110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</si>
  <si>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</si>
  <si>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</si>
  <si>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</si>
  <si>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</si>
  <si>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</si>
  <si>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</si>
  <si>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</si>
  <si>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</si>
  <si>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807 1 13 02995 05 0000 130</t>
  </si>
  <si>
    <t>Прочие доходы от компенсации затрат бюджетов муниципальных районов</t>
  </si>
  <si>
    <t>000 1 17 00000 00 0000 000</t>
  </si>
  <si>
    <t>Прочие неналоговые доходы</t>
  </si>
  <si>
    <t>807 1 17 01050 05 0000 180</t>
  </si>
  <si>
    <t>Невыясненные поступления, зачисляемые в бюджеты муниципальных районов</t>
  </si>
  <si>
    <t xml:space="preserve">Приложение № 1 к постановлению администрации                                                       Первомайского муниципального района                                                              от 28.04. 2014 года № 252 </t>
  </si>
  <si>
    <t>% исполнения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</si>
</sst>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  <numFmt numFmtId="167" formatCode="0.0%"/>
    <numFmt numFmtId="168" formatCode="_-* #,##0.0_р_._-;\-* #,##0.0_р_._-;_-* \-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top" wrapText="1"/>
    </xf>
    <xf numFmtId="0" fontId="11" fillId="0" borderId="18" xfId="52" applyFont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3" fontId="0" fillId="0" borderId="14" xfId="0" applyNumberFormat="1" applyBorder="1" applyAlignment="1">
      <alignment/>
    </xf>
    <xf numFmtId="166" fontId="6" fillId="0" borderId="14" xfId="64" applyNumberFormat="1" applyFont="1" applyFill="1" applyBorder="1" applyAlignment="1" applyProtection="1">
      <alignment horizontal="right" vertical="top" wrapText="1"/>
      <protection/>
    </xf>
    <xf numFmtId="164" fontId="2" fillId="0" borderId="14" xfId="0" applyNumberFormat="1" applyFont="1" applyFill="1" applyBorder="1" applyAlignment="1">
      <alignment horizontal="right" vertical="top" wrapText="1"/>
    </xf>
    <xf numFmtId="166" fontId="1" fillId="0" borderId="14" xfId="64" applyNumberFormat="1" applyFill="1" applyBorder="1" applyAlignment="1" applyProtection="1">
      <alignment horizontal="right" vertical="top" wrapText="1"/>
      <protection locked="0"/>
    </xf>
    <xf numFmtId="164" fontId="7" fillId="0" borderId="14" xfId="0" applyNumberFormat="1" applyFont="1" applyFill="1" applyBorder="1" applyAlignment="1">
      <alignment horizontal="right" vertical="top" wrapText="1"/>
    </xf>
    <xf numFmtId="164" fontId="7" fillId="0" borderId="14" xfId="0" applyNumberFormat="1" applyFont="1" applyFill="1" applyBorder="1" applyAlignment="1" applyProtection="1">
      <alignment horizontal="right" vertical="top" wrapText="1"/>
      <protection locked="0"/>
    </xf>
    <xf numFmtId="166" fontId="1" fillId="0" borderId="14" xfId="64" applyNumberFormat="1" applyFill="1" applyBorder="1" applyAlignment="1" applyProtection="1">
      <alignment horizontal="right" vertical="top" wrapText="1"/>
      <protection/>
    </xf>
    <xf numFmtId="164" fontId="7" fillId="0" borderId="14" xfId="0" applyNumberFormat="1" applyFont="1" applyFill="1" applyBorder="1" applyAlignment="1" applyProtection="1">
      <alignment horizontal="right" vertical="top" wrapText="1"/>
      <protection/>
    </xf>
    <xf numFmtId="164" fontId="5" fillId="0" borderId="14" xfId="0" applyNumberFormat="1" applyFont="1" applyFill="1" applyBorder="1" applyAlignment="1">
      <alignment horizontal="right" vertical="top" wrapText="1"/>
    </xf>
    <xf numFmtId="164" fontId="0" fillId="0" borderId="14" xfId="0" applyNumberFormat="1" applyBorder="1" applyAlignment="1">
      <alignment/>
    </xf>
    <xf numFmtId="164" fontId="9" fillId="0" borderId="14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vertical="top"/>
    </xf>
    <xf numFmtId="0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right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8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tabSelected="1" zoomScalePageLayoutView="0" workbookViewId="0" topLeftCell="A1">
      <selection activeCell="A178" sqref="A178"/>
    </sheetView>
  </sheetViews>
  <sheetFormatPr defaultColWidth="9.00390625" defaultRowHeight="12.75"/>
  <cols>
    <col min="1" max="1" width="25.25390625" style="0" customWidth="1"/>
    <col min="2" max="2" width="36.75390625" style="0" customWidth="1"/>
    <col min="3" max="3" width="13.50390625" style="0" customWidth="1"/>
    <col min="4" max="5" width="0" style="1" hidden="1" customWidth="1"/>
    <col min="6" max="6" width="15.00390625" style="8" customWidth="1"/>
    <col min="7" max="7" width="10.50390625" style="8" customWidth="1"/>
    <col min="8" max="10" width="10.25390625" style="8" bestFit="1" customWidth="1"/>
    <col min="13" max="13" width="10.25390625" style="0" bestFit="1" customWidth="1"/>
  </cols>
  <sheetData>
    <row r="1" spans="2:7" ht="59.25" customHeight="1">
      <c r="B1" s="42" t="s">
        <v>303</v>
      </c>
      <c r="C1" s="42"/>
      <c r="D1" s="42"/>
      <c r="E1" s="42"/>
      <c r="F1" s="42"/>
      <c r="G1" s="42"/>
    </row>
    <row r="2" ht="12.75" customHeight="1"/>
    <row r="3" spans="1:7" ht="56.25" customHeight="1">
      <c r="A3" s="41" t="s">
        <v>271</v>
      </c>
      <c r="B3" s="41"/>
      <c r="C3" s="41"/>
      <c r="D3" s="41"/>
      <c r="E3" s="41"/>
      <c r="F3" s="41"/>
      <c r="G3" s="41"/>
    </row>
    <row r="4" ht="29.25" customHeight="1" thickBot="1"/>
    <row r="5" spans="1:7" ht="45.75" customHeight="1" thickBot="1">
      <c r="A5" s="2" t="s">
        <v>0</v>
      </c>
      <c r="B5" s="15" t="s">
        <v>1</v>
      </c>
      <c r="C5" s="25" t="s">
        <v>268</v>
      </c>
      <c r="D5" s="25" t="s">
        <v>2</v>
      </c>
      <c r="E5" s="25" t="s">
        <v>3</v>
      </c>
      <c r="F5" s="39" t="s">
        <v>269</v>
      </c>
      <c r="G5" s="37" t="s">
        <v>304</v>
      </c>
    </row>
    <row r="6" spans="1:7" ht="15">
      <c r="A6" s="3" t="s">
        <v>4</v>
      </c>
      <c r="B6" s="16" t="s">
        <v>5</v>
      </c>
      <c r="C6" s="27">
        <f>C7+C13+C18+C23+C25+C35+C39+C50+C54</f>
        <v>35084000</v>
      </c>
      <c r="D6" s="28" t="e">
        <f>D7+D18+#REF!+D25+D35+D39+#REF!+#REF!</f>
        <v>#REF!</v>
      </c>
      <c r="E6" s="28" t="e">
        <f>E7+E18+#REF!+E25+E35+E39+#REF!+#REF!</f>
        <v>#REF!</v>
      </c>
      <c r="F6" s="27">
        <v>7116194</v>
      </c>
      <c r="G6" s="38">
        <f>F6/C6*100</f>
        <v>20.28330293011059</v>
      </c>
    </row>
    <row r="7" spans="1:7" ht="13.5">
      <c r="A7" s="4" t="s">
        <v>6</v>
      </c>
      <c r="B7" s="17" t="s">
        <v>7</v>
      </c>
      <c r="C7" s="29">
        <v>12795000</v>
      </c>
      <c r="D7" s="30" t="e">
        <f>#REF!</f>
        <v>#REF!</v>
      </c>
      <c r="E7" s="30" t="e">
        <f>#REF!</f>
        <v>#REF!</v>
      </c>
      <c r="F7" s="40">
        <v>2441018</v>
      </c>
      <c r="G7" s="38">
        <f>F7/C7*100</f>
        <v>19.0779054318093</v>
      </c>
    </row>
    <row r="8" spans="1:7" ht="15" customHeight="1">
      <c r="A8" s="4" t="s">
        <v>275</v>
      </c>
      <c r="B8" s="17" t="s">
        <v>9</v>
      </c>
      <c r="C8" s="29">
        <v>12795000</v>
      </c>
      <c r="D8" s="31"/>
      <c r="E8" s="30"/>
      <c r="F8" s="40">
        <v>2441018</v>
      </c>
      <c r="G8" s="38">
        <f aca="true" t="shared" si="0" ref="G8:G89">F8/C8*100</f>
        <v>19.0779054318093</v>
      </c>
    </row>
    <row r="9" spans="1:7" ht="15" customHeight="1">
      <c r="A9" s="4" t="s">
        <v>8</v>
      </c>
      <c r="B9" s="17" t="s">
        <v>9</v>
      </c>
      <c r="C9" s="29">
        <v>12795000</v>
      </c>
      <c r="D9" s="31"/>
      <c r="E9" s="30"/>
      <c r="F9" s="40">
        <v>2430686</v>
      </c>
      <c r="G9" s="38">
        <f t="shared" si="0"/>
        <v>18.997155138726065</v>
      </c>
    </row>
    <row r="10" spans="1:7" ht="15" customHeight="1">
      <c r="A10" s="4" t="s">
        <v>272</v>
      </c>
      <c r="B10" s="17" t="s">
        <v>9</v>
      </c>
      <c r="C10" s="29"/>
      <c r="D10" s="31"/>
      <c r="E10" s="30"/>
      <c r="F10" s="40">
        <v>4531</v>
      </c>
      <c r="G10" s="38"/>
    </row>
    <row r="11" spans="1:7" ht="15" customHeight="1">
      <c r="A11" s="4" t="s">
        <v>273</v>
      </c>
      <c r="B11" s="17" t="s">
        <v>9</v>
      </c>
      <c r="C11" s="29"/>
      <c r="D11" s="31"/>
      <c r="E11" s="30"/>
      <c r="F11" s="40">
        <v>4524</v>
      </c>
      <c r="G11" s="38"/>
    </row>
    <row r="12" spans="1:7" ht="15" customHeight="1">
      <c r="A12" s="4" t="s">
        <v>274</v>
      </c>
      <c r="B12" s="17" t="s">
        <v>9</v>
      </c>
      <c r="C12" s="29"/>
      <c r="D12" s="31"/>
      <c r="E12" s="30"/>
      <c r="F12" s="40">
        <v>1277</v>
      </c>
      <c r="G12" s="38"/>
    </row>
    <row r="13" spans="1:7" ht="41.25" customHeight="1">
      <c r="A13" s="4" t="s">
        <v>267</v>
      </c>
      <c r="B13" s="17" t="s">
        <v>245</v>
      </c>
      <c r="C13" s="29">
        <v>14303000</v>
      </c>
      <c r="D13" s="31"/>
      <c r="E13" s="30"/>
      <c r="F13" s="40">
        <v>2748611</v>
      </c>
      <c r="G13" s="38">
        <f t="shared" si="0"/>
        <v>19.217024400475424</v>
      </c>
    </row>
    <row r="14" spans="1:7" ht="96" customHeight="1">
      <c r="A14" s="4" t="s">
        <v>276</v>
      </c>
      <c r="B14" s="17" t="s">
        <v>277</v>
      </c>
      <c r="C14" s="29">
        <v>5235000</v>
      </c>
      <c r="D14" s="31"/>
      <c r="E14" s="30"/>
      <c r="F14" s="40">
        <v>1087720</v>
      </c>
      <c r="G14" s="38">
        <v>20.8</v>
      </c>
    </row>
    <row r="15" spans="1:7" ht="123" customHeight="1">
      <c r="A15" s="4" t="s">
        <v>278</v>
      </c>
      <c r="B15" s="17" t="s">
        <v>279</v>
      </c>
      <c r="C15" s="29">
        <v>108000</v>
      </c>
      <c r="D15" s="31"/>
      <c r="E15" s="30"/>
      <c r="F15" s="40">
        <v>17288</v>
      </c>
      <c r="G15" s="38">
        <v>16</v>
      </c>
    </row>
    <row r="16" spans="1:7" ht="103.5" customHeight="1">
      <c r="A16" s="4" t="s">
        <v>280</v>
      </c>
      <c r="B16" s="17" t="s">
        <v>281</v>
      </c>
      <c r="C16" s="29">
        <v>8476000</v>
      </c>
      <c r="D16" s="31"/>
      <c r="E16" s="30"/>
      <c r="F16" s="40">
        <v>1643556</v>
      </c>
      <c r="G16" s="38">
        <v>19.4</v>
      </c>
    </row>
    <row r="17" spans="1:7" ht="103.5" customHeight="1">
      <c r="A17" s="4" t="s">
        <v>282</v>
      </c>
      <c r="B17" s="17" t="s">
        <v>283</v>
      </c>
      <c r="C17" s="29">
        <v>484000</v>
      </c>
      <c r="D17" s="31"/>
      <c r="E17" s="30"/>
      <c r="F17" s="40">
        <v>47</v>
      </c>
      <c r="G17" s="38"/>
    </row>
    <row r="18" spans="1:7" ht="13.5">
      <c r="A18" s="4" t="s">
        <v>10</v>
      </c>
      <c r="B18" s="17" t="s">
        <v>11</v>
      </c>
      <c r="C18" s="32">
        <v>3498000</v>
      </c>
      <c r="D18" s="30" t="e">
        <f>D19+#REF!</f>
        <v>#REF!</v>
      </c>
      <c r="E18" s="30" t="e">
        <f>E19+#REF!</f>
        <v>#REF!</v>
      </c>
      <c r="F18" s="40">
        <v>869627</v>
      </c>
      <c r="G18" s="38">
        <f t="shared" si="0"/>
        <v>24.860691823899373</v>
      </c>
    </row>
    <row r="19" spans="1:7" ht="27">
      <c r="A19" s="4" t="s">
        <v>12</v>
      </c>
      <c r="B19" s="17" t="s">
        <v>13</v>
      </c>
      <c r="C19" s="29">
        <v>3493000</v>
      </c>
      <c r="D19" s="31">
        <v>3000</v>
      </c>
      <c r="E19" s="30">
        <v>3196</v>
      </c>
      <c r="F19" s="40">
        <v>823805</v>
      </c>
      <c r="G19" s="38">
        <f t="shared" si="0"/>
        <v>23.58445462353278</v>
      </c>
    </row>
    <row r="20" spans="1:7" ht="54.75">
      <c r="A20" s="4" t="s">
        <v>284</v>
      </c>
      <c r="B20" s="17" t="s">
        <v>285</v>
      </c>
      <c r="C20" s="29"/>
      <c r="D20" s="31"/>
      <c r="E20" s="30"/>
      <c r="F20" s="40">
        <v>322</v>
      </c>
      <c r="G20" s="38"/>
    </row>
    <row r="21" spans="1:7" ht="13.5">
      <c r="A21" s="4" t="s">
        <v>14</v>
      </c>
      <c r="B21" s="17" t="s">
        <v>15</v>
      </c>
      <c r="C21" s="29">
        <v>5000</v>
      </c>
      <c r="D21" s="31"/>
      <c r="E21" s="30"/>
      <c r="F21" s="40">
        <v>500</v>
      </c>
      <c r="G21" s="38">
        <f t="shared" si="0"/>
        <v>10</v>
      </c>
    </row>
    <row r="22" spans="1:7" ht="54.75">
      <c r="A22" s="4" t="s">
        <v>286</v>
      </c>
      <c r="B22" s="17" t="s">
        <v>287</v>
      </c>
      <c r="C22" s="29"/>
      <c r="D22" s="31"/>
      <c r="E22" s="30"/>
      <c r="F22" s="40">
        <v>45000</v>
      </c>
      <c r="G22" s="38"/>
    </row>
    <row r="23" spans="1:7" ht="27">
      <c r="A23" s="4" t="s">
        <v>16</v>
      </c>
      <c r="B23" s="17" t="s">
        <v>17</v>
      </c>
      <c r="C23" s="29">
        <v>45000</v>
      </c>
      <c r="D23" s="31"/>
      <c r="E23" s="30"/>
      <c r="F23" s="40">
        <v>6231</v>
      </c>
      <c r="G23" s="38">
        <f t="shared" si="0"/>
        <v>13.846666666666666</v>
      </c>
    </row>
    <row r="24" spans="1:7" ht="41.25">
      <c r="A24" s="4" t="s">
        <v>18</v>
      </c>
      <c r="B24" s="17" t="s">
        <v>19</v>
      </c>
      <c r="C24" s="29">
        <v>45000</v>
      </c>
      <c r="D24" s="31">
        <v>30</v>
      </c>
      <c r="E24" s="30">
        <v>30</v>
      </c>
      <c r="F24" s="40">
        <v>6231</v>
      </c>
      <c r="G24" s="38">
        <f t="shared" si="0"/>
        <v>13.846666666666666</v>
      </c>
    </row>
    <row r="25" spans="1:7" ht="13.5">
      <c r="A25" s="4" t="s">
        <v>20</v>
      </c>
      <c r="B25" s="17" t="s">
        <v>21</v>
      </c>
      <c r="C25" s="32">
        <f>C26</f>
        <v>579000</v>
      </c>
      <c r="D25" s="30" t="e">
        <f>D26+D28+#REF!</f>
        <v>#REF!</v>
      </c>
      <c r="E25" s="30" t="e">
        <f>E26+E28+#REF!</f>
        <v>#REF!</v>
      </c>
      <c r="F25" s="40">
        <v>139631</v>
      </c>
      <c r="G25" s="38">
        <f t="shared" si="0"/>
        <v>24.11588946459413</v>
      </c>
    </row>
    <row r="26" spans="1:7" ht="32.25" customHeight="1">
      <c r="A26" s="4" t="s">
        <v>22</v>
      </c>
      <c r="B26" s="17" t="s">
        <v>23</v>
      </c>
      <c r="C26" s="32">
        <f>C27</f>
        <v>579000</v>
      </c>
      <c r="D26" s="30">
        <f>D27</f>
        <v>285</v>
      </c>
      <c r="E26" s="30">
        <f>E27</f>
        <v>322</v>
      </c>
      <c r="F26" s="32">
        <f>F27</f>
        <v>139631</v>
      </c>
      <c r="G26" s="38">
        <f t="shared" si="0"/>
        <v>24.11588946459413</v>
      </c>
    </row>
    <row r="27" spans="1:7" ht="48" customHeight="1">
      <c r="A27" s="4" t="s">
        <v>24</v>
      </c>
      <c r="B27" s="17" t="s">
        <v>25</v>
      </c>
      <c r="C27" s="29">
        <v>579000</v>
      </c>
      <c r="D27" s="31">
        <v>285</v>
      </c>
      <c r="E27" s="30">
        <v>322</v>
      </c>
      <c r="F27" s="40">
        <v>139631</v>
      </c>
      <c r="G27" s="38">
        <f t="shared" si="0"/>
        <v>24.11588946459413</v>
      </c>
    </row>
    <row r="28" spans="1:7" ht="138" hidden="1">
      <c r="A28" s="4" t="s">
        <v>26</v>
      </c>
      <c r="B28" s="17" t="s">
        <v>27</v>
      </c>
      <c r="C28" s="29"/>
      <c r="D28" s="31">
        <v>1289</v>
      </c>
      <c r="E28" s="30">
        <v>1460</v>
      </c>
      <c r="F28" s="40"/>
      <c r="G28" s="38" t="e">
        <f t="shared" si="0"/>
        <v>#DIV/0!</v>
      </c>
    </row>
    <row r="29" spans="1:7" ht="41.25" hidden="1">
      <c r="A29" s="4" t="s">
        <v>28</v>
      </c>
      <c r="B29" s="17" t="s">
        <v>29</v>
      </c>
      <c r="C29" s="29"/>
      <c r="D29" s="31"/>
      <c r="E29" s="30"/>
      <c r="F29" s="40"/>
      <c r="G29" s="38" t="e">
        <f t="shared" si="0"/>
        <v>#DIV/0!</v>
      </c>
    </row>
    <row r="30" spans="1:7" ht="13.5" hidden="1">
      <c r="A30" s="4" t="s">
        <v>30</v>
      </c>
      <c r="B30" s="17" t="s">
        <v>31</v>
      </c>
      <c r="C30" s="29"/>
      <c r="D30" s="31"/>
      <c r="E30" s="30"/>
      <c r="F30" s="40"/>
      <c r="G30" s="38" t="e">
        <f t="shared" si="0"/>
        <v>#DIV/0!</v>
      </c>
    </row>
    <row r="31" spans="1:7" ht="13.5" hidden="1">
      <c r="A31" s="4" t="s">
        <v>32</v>
      </c>
      <c r="B31" s="17" t="s">
        <v>33</v>
      </c>
      <c r="C31" s="29"/>
      <c r="D31" s="31"/>
      <c r="E31" s="30"/>
      <c r="F31" s="40"/>
      <c r="G31" s="38" t="e">
        <f t="shared" si="0"/>
        <v>#DIV/0!</v>
      </c>
    </row>
    <row r="32" spans="1:7" ht="41.25">
      <c r="A32" s="4" t="s">
        <v>28</v>
      </c>
      <c r="B32" s="17" t="s">
        <v>29</v>
      </c>
      <c r="C32" s="29"/>
      <c r="D32" s="31"/>
      <c r="E32" s="30"/>
      <c r="F32" s="40">
        <v>750</v>
      </c>
      <c r="G32" s="38"/>
    </row>
    <row r="33" spans="1:7" ht="13.5">
      <c r="A33" s="4" t="s">
        <v>30</v>
      </c>
      <c r="B33" s="17" t="s">
        <v>31</v>
      </c>
      <c r="C33" s="29"/>
      <c r="D33" s="31"/>
      <c r="E33" s="30"/>
      <c r="F33" s="40">
        <v>64</v>
      </c>
      <c r="G33" s="38"/>
    </row>
    <row r="34" spans="1:7" ht="13.5">
      <c r="A34" s="4" t="s">
        <v>288</v>
      </c>
      <c r="B34" s="17" t="s">
        <v>33</v>
      </c>
      <c r="C34" s="29"/>
      <c r="D34" s="31"/>
      <c r="E34" s="30"/>
      <c r="F34" s="40">
        <v>686</v>
      </c>
      <c r="G34" s="38"/>
    </row>
    <row r="35" spans="1:7" ht="41.25">
      <c r="A35" s="4" t="s">
        <v>34</v>
      </c>
      <c r="B35" s="17" t="s">
        <v>35</v>
      </c>
      <c r="C35" s="32">
        <v>1550000</v>
      </c>
      <c r="D35" s="30">
        <f>D36+D38</f>
        <v>1570</v>
      </c>
      <c r="E35" s="30">
        <f>E36+E38</f>
        <v>1620</v>
      </c>
      <c r="F35" s="40">
        <v>418696</v>
      </c>
      <c r="G35" s="38">
        <f t="shared" si="0"/>
        <v>27.012645161290322</v>
      </c>
    </row>
    <row r="36" spans="1:7" ht="107.25" customHeight="1">
      <c r="A36" s="4" t="s">
        <v>36</v>
      </c>
      <c r="B36" s="17" t="s">
        <v>37</v>
      </c>
      <c r="C36" s="32">
        <f>C37</f>
        <v>1050000</v>
      </c>
      <c r="D36" s="30">
        <f>D37</f>
        <v>670</v>
      </c>
      <c r="E36" s="30">
        <f>E37</f>
        <v>670</v>
      </c>
      <c r="F36" s="32">
        <f>F37</f>
        <v>329422</v>
      </c>
      <c r="G36" s="38">
        <f t="shared" si="0"/>
        <v>31.373523809523814</v>
      </c>
    </row>
    <row r="37" spans="1:7" ht="110.25">
      <c r="A37" s="4" t="s">
        <v>38</v>
      </c>
      <c r="B37" s="17" t="s">
        <v>39</v>
      </c>
      <c r="C37" s="29">
        <v>1050000</v>
      </c>
      <c r="D37" s="31">
        <v>670</v>
      </c>
      <c r="E37" s="30">
        <v>670</v>
      </c>
      <c r="F37" s="40">
        <v>329422</v>
      </c>
      <c r="G37" s="38">
        <f t="shared" si="0"/>
        <v>31.373523809523814</v>
      </c>
    </row>
    <row r="38" spans="1:7" ht="108" customHeight="1">
      <c r="A38" s="4" t="s">
        <v>40</v>
      </c>
      <c r="B38" s="17" t="s">
        <v>41</v>
      </c>
      <c r="C38" s="29">
        <v>500000</v>
      </c>
      <c r="D38" s="31">
        <v>900</v>
      </c>
      <c r="E38" s="30">
        <v>950</v>
      </c>
      <c r="F38" s="40">
        <v>89274</v>
      </c>
      <c r="G38" s="38">
        <v>17.9</v>
      </c>
    </row>
    <row r="39" spans="1:7" ht="27">
      <c r="A39" s="4" t="s">
        <v>42</v>
      </c>
      <c r="B39" s="17" t="s">
        <v>43</v>
      </c>
      <c r="C39" s="32">
        <f>C40</f>
        <v>334000</v>
      </c>
      <c r="D39" s="30">
        <f>D40</f>
        <v>404</v>
      </c>
      <c r="E39" s="30">
        <f>E40</f>
        <v>444</v>
      </c>
      <c r="F39" s="32">
        <v>71820</v>
      </c>
      <c r="G39" s="38">
        <f t="shared" si="0"/>
        <v>21.50299401197605</v>
      </c>
    </row>
    <row r="40" spans="1:7" ht="31.5" customHeight="1">
      <c r="A40" s="4" t="s">
        <v>44</v>
      </c>
      <c r="B40" s="17" t="s">
        <v>45</v>
      </c>
      <c r="C40" s="29">
        <v>334000</v>
      </c>
      <c r="D40" s="31">
        <v>404</v>
      </c>
      <c r="E40" s="30">
        <v>444</v>
      </c>
      <c r="F40" s="40">
        <v>19288</v>
      </c>
      <c r="G40" s="38">
        <f t="shared" si="0"/>
        <v>5.774850299401198</v>
      </c>
    </row>
    <row r="41" spans="1:7" ht="28.5" customHeight="1" hidden="1">
      <c r="A41" s="4" t="s">
        <v>46</v>
      </c>
      <c r="B41" s="17" t="s">
        <v>47</v>
      </c>
      <c r="C41" s="29"/>
      <c r="D41" s="31"/>
      <c r="E41" s="30"/>
      <c r="F41" s="40"/>
      <c r="G41" s="38" t="e">
        <f t="shared" si="0"/>
        <v>#DIV/0!</v>
      </c>
    </row>
    <row r="42" spans="1:7" ht="84.75" customHeight="1" hidden="1">
      <c r="A42" s="4" t="s">
        <v>48</v>
      </c>
      <c r="B42" s="17" t="s">
        <v>49</v>
      </c>
      <c r="C42" s="29"/>
      <c r="D42" s="31"/>
      <c r="E42" s="30"/>
      <c r="F42" s="40"/>
      <c r="G42" s="38" t="e">
        <f t="shared" si="0"/>
        <v>#DIV/0!</v>
      </c>
    </row>
    <row r="43" spans="1:7" ht="48" customHeight="1" hidden="1">
      <c r="A43" s="4" t="s">
        <v>50</v>
      </c>
      <c r="B43" s="17" t="s">
        <v>51</v>
      </c>
      <c r="C43" s="29"/>
      <c r="D43" s="31"/>
      <c r="E43" s="30"/>
      <c r="F43" s="40"/>
      <c r="G43" s="38" t="e">
        <f t="shared" si="0"/>
        <v>#DIV/0!</v>
      </c>
    </row>
    <row r="44" spans="1:7" ht="60" customHeight="1" hidden="1">
      <c r="A44" s="4" t="s">
        <v>52</v>
      </c>
      <c r="B44" s="17" t="s">
        <v>53</v>
      </c>
      <c r="C44" s="29"/>
      <c r="D44" s="31"/>
      <c r="E44" s="30"/>
      <c r="F44" s="40"/>
      <c r="G44" s="38" t="e">
        <f t="shared" si="0"/>
        <v>#DIV/0!</v>
      </c>
    </row>
    <row r="45" spans="1:7" ht="46.5" customHeight="1">
      <c r="A45" s="4" t="s">
        <v>289</v>
      </c>
      <c r="B45" s="17" t="s">
        <v>290</v>
      </c>
      <c r="C45" s="29"/>
      <c r="D45" s="31"/>
      <c r="E45" s="30"/>
      <c r="F45" s="40">
        <v>3368</v>
      </c>
      <c r="G45" s="38"/>
    </row>
    <row r="46" spans="1:7" ht="34.5" customHeight="1">
      <c r="A46" s="4" t="s">
        <v>291</v>
      </c>
      <c r="B46" s="17" t="s">
        <v>292</v>
      </c>
      <c r="C46" s="29"/>
      <c r="D46" s="31"/>
      <c r="E46" s="30"/>
      <c r="F46" s="40">
        <v>23674</v>
      </c>
      <c r="G46" s="38"/>
    </row>
    <row r="47" spans="1:7" ht="37.5" customHeight="1">
      <c r="A47" s="4" t="s">
        <v>293</v>
      </c>
      <c r="B47" s="17" t="s">
        <v>294</v>
      </c>
      <c r="C47" s="29"/>
      <c r="D47" s="31"/>
      <c r="E47" s="30"/>
      <c r="F47" s="40">
        <v>25490</v>
      </c>
      <c r="G47" s="38"/>
    </row>
    <row r="48" spans="1:7" ht="45.75" customHeight="1">
      <c r="A48" s="4" t="s">
        <v>295</v>
      </c>
      <c r="B48" s="17" t="s">
        <v>296</v>
      </c>
      <c r="C48" s="29"/>
      <c r="D48" s="31"/>
      <c r="E48" s="30"/>
      <c r="F48" s="40">
        <v>6527</v>
      </c>
      <c r="G48" s="38"/>
    </row>
    <row r="49" spans="1:7" ht="35.25" customHeight="1">
      <c r="A49" s="4" t="s">
        <v>297</v>
      </c>
      <c r="B49" s="17" t="s">
        <v>298</v>
      </c>
      <c r="C49" s="29"/>
      <c r="D49" s="31"/>
      <c r="E49" s="30"/>
      <c r="F49" s="40">
        <v>6527</v>
      </c>
      <c r="G49" s="38"/>
    </row>
    <row r="50" spans="1:7" ht="30" customHeight="1">
      <c r="A50" s="4" t="s">
        <v>46</v>
      </c>
      <c r="B50" s="17" t="s">
        <v>47</v>
      </c>
      <c r="C50" s="29">
        <v>1180000</v>
      </c>
      <c r="D50" s="31"/>
      <c r="E50" s="30"/>
      <c r="F50" s="40">
        <v>181496</v>
      </c>
      <c r="G50" s="38">
        <f t="shared" si="0"/>
        <v>15.381016949152542</v>
      </c>
    </row>
    <row r="51" spans="1:7" ht="137.25" customHeight="1">
      <c r="A51" s="4" t="s">
        <v>48</v>
      </c>
      <c r="B51" s="17" t="s">
        <v>260</v>
      </c>
      <c r="C51" s="29">
        <v>624000</v>
      </c>
      <c r="D51" s="31"/>
      <c r="E51" s="30"/>
      <c r="F51" s="40">
        <v>42544</v>
      </c>
      <c r="G51" s="38">
        <f t="shared" si="0"/>
        <v>6.817948717948719</v>
      </c>
    </row>
    <row r="52" spans="1:7" ht="63.75" customHeight="1">
      <c r="A52" s="4" t="s">
        <v>50</v>
      </c>
      <c r="B52" s="17" t="s">
        <v>51</v>
      </c>
      <c r="C52" s="29"/>
      <c r="D52" s="31"/>
      <c r="E52" s="30"/>
      <c r="F52" s="40">
        <v>131813</v>
      </c>
      <c r="G52" s="38"/>
    </row>
    <row r="53" spans="1:7" ht="61.5" customHeight="1">
      <c r="A53" s="4" t="s">
        <v>52</v>
      </c>
      <c r="B53" s="17" t="s">
        <v>261</v>
      </c>
      <c r="C53" s="29">
        <v>556000</v>
      </c>
      <c r="D53" s="31"/>
      <c r="E53" s="30"/>
      <c r="F53" s="40">
        <v>7139</v>
      </c>
      <c r="G53" s="38">
        <f t="shared" si="0"/>
        <v>1.2839928057553958</v>
      </c>
    </row>
    <row r="54" spans="1:7" ht="19.5" customHeight="1">
      <c r="A54" s="4" t="s">
        <v>54</v>
      </c>
      <c r="B54" s="17" t="s">
        <v>55</v>
      </c>
      <c r="C54" s="29">
        <v>800000</v>
      </c>
      <c r="D54" s="31"/>
      <c r="E54" s="30"/>
      <c r="F54" s="40">
        <v>281469</v>
      </c>
      <c r="G54" s="38">
        <f t="shared" si="0"/>
        <v>35.183625</v>
      </c>
    </row>
    <row r="55" spans="1:8" ht="45.75" customHeight="1">
      <c r="A55" s="4" t="s">
        <v>239</v>
      </c>
      <c r="B55" s="18" t="s">
        <v>240</v>
      </c>
      <c r="C55" s="29">
        <v>60000</v>
      </c>
      <c r="D55" s="33"/>
      <c r="E55" s="33"/>
      <c r="F55" s="40">
        <v>20000</v>
      </c>
      <c r="G55" s="38">
        <f t="shared" si="0"/>
        <v>33.33333333333333</v>
      </c>
      <c r="H55" s="8" t="s">
        <v>56</v>
      </c>
    </row>
    <row r="56" spans="1:7" ht="45.75" customHeight="1">
      <c r="A56" s="4" t="s">
        <v>241</v>
      </c>
      <c r="B56" s="18" t="s">
        <v>242</v>
      </c>
      <c r="C56" s="29">
        <v>50000</v>
      </c>
      <c r="D56" s="31">
        <v>13</v>
      </c>
      <c r="E56" s="31">
        <v>14</v>
      </c>
      <c r="F56" s="40"/>
      <c r="G56" s="38">
        <f t="shared" si="0"/>
        <v>0</v>
      </c>
    </row>
    <row r="57" spans="1:7" ht="57.75" customHeight="1">
      <c r="A57" s="4" t="s">
        <v>243</v>
      </c>
      <c r="B57" s="18" t="s">
        <v>244</v>
      </c>
      <c r="C57" s="29">
        <v>20000</v>
      </c>
      <c r="D57" s="31"/>
      <c r="E57" s="31"/>
      <c r="F57" s="40">
        <v>10000</v>
      </c>
      <c r="G57" s="38">
        <f t="shared" si="0"/>
        <v>50</v>
      </c>
    </row>
    <row r="58" spans="1:7" ht="82.5">
      <c r="A58" s="4" t="s">
        <v>59</v>
      </c>
      <c r="B58" s="18" t="s">
        <v>60</v>
      </c>
      <c r="C58" s="29">
        <v>35000</v>
      </c>
      <c r="D58" s="31">
        <v>48</v>
      </c>
      <c r="E58" s="31">
        <v>50</v>
      </c>
      <c r="F58" s="40">
        <v>3000</v>
      </c>
      <c r="G58" s="38">
        <f t="shared" si="0"/>
        <v>8.571428571428571</v>
      </c>
    </row>
    <row r="59" spans="1:7" ht="96" hidden="1">
      <c r="A59" s="4" t="s">
        <v>61</v>
      </c>
      <c r="B59" s="18" t="s">
        <v>62</v>
      </c>
      <c r="C59" s="29"/>
      <c r="D59" s="31"/>
      <c r="E59" s="31"/>
      <c r="F59" s="40"/>
      <c r="G59" s="38" t="e">
        <f t="shared" si="0"/>
        <v>#DIV/0!</v>
      </c>
    </row>
    <row r="60" spans="1:7" ht="69">
      <c r="A60" s="4" t="s">
        <v>63</v>
      </c>
      <c r="B60" s="18" t="s">
        <v>64</v>
      </c>
      <c r="C60" s="29">
        <v>3000</v>
      </c>
      <c r="D60" s="31">
        <v>12</v>
      </c>
      <c r="E60" s="31">
        <v>13</v>
      </c>
      <c r="F60" s="40">
        <v>400</v>
      </c>
      <c r="G60" s="38">
        <f t="shared" si="0"/>
        <v>13.333333333333334</v>
      </c>
    </row>
    <row r="61" spans="1:7" ht="82.5" hidden="1">
      <c r="A61" s="4" t="s">
        <v>65</v>
      </c>
      <c r="B61" s="18" t="s">
        <v>66</v>
      </c>
      <c r="C61" s="29"/>
      <c r="D61" s="31">
        <v>1</v>
      </c>
      <c r="E61" s="31">
        <v>1</v>
      </c>
      <c r="F61" s="40"/>
      <c r="G61" s="38" t="e">
        <f t="shared" si="0"/>
        <v>#DIV/0!</v>
      </c>
    </row>
    <row r="62" spans="1:7" ht="82.5">
      <c r="A62" s="4" t="s">
        <v>67</v>
      </c>
      <c r="B62" s="18" t="s">
        <v>68</v>
      </c>
      <c r="C62" s="29">
        <v>40000</v>
      </c>
      <c r="D62" s="31">
        <v>156</v>
      </c>
      <c r="E62" s="31">
        <v>162</v>
      </c>
      <c r="F62" s="40">
        <v>25600</v>
      </c>
      <c r="G62" s="38">
        <f t="shared" si="0"/>
        <v>64</v>
      </c>
    </row>
    <row r="63" spans="1:7" ht="41.25">
      <c r="A63" s="4" t="s">
        <v>69</v>
      </c>
      <c r="B63" s="18" t="s">
        <v>70</v>
      </c>
      <c r="C63" s="29">
        <v>36000</v>
      </c>
      <c r="D63" s="31"/>
      <c r="E63" s="31"/>
      <c r="F63" s="40">
        <v>174762</v>
      </c>
      <c r="G63" s="38">
        <f t="shared" si="0"/>
        <v>485.45</v>
      </c>
    </row>
    <row r="64" spans="1:7" ht="54.75">
      <c r="A64" s="4" t="s">
        <v>71</v>
      </c>
      <c r="B64" s="18" t="s">
        <v>57</v>
      </c>
      <c r="C64" s="29">
        <v>154000</v>
      </c>
      <c r="D64" s="31">
        <v>132</v>
      </c>
      <c r="E64" s="31">
        <v>137</v>
      </c>
      <c r="F64" s="40">
        <v>36507</v>
      </c>
      <c r="G64" s="38">
        <f t="shared" si="0"/>
        <v>23.705844155844154</v>
      </c>
    </row>
    <row r="65" spans="1:7" ht="54.75">
      <c r="A65" s="4" t="s">
        <v>72</v>
      </c>
      <c r="B65" s="18" t="s">
        <v>57</v>
      </c>
      <c r="C65" s="29">
        <v>203000</v>
      </c>
      <c r="D65" s="31">
        <v>84</v>
      </c>
      <c r="E65" s="31">
        <v>88</v>
      </c>
      <c r="F65" s="40"/>
      <c r="G65" s="38">
        <f t="shared" si="0"/>
        <v>0</v>
      </c>
    </row>
    <row r="66" spans="1:7" ht="30" customHeight="1">
      <c r="A66" s="4" t="s">
        <v>73</v>
      </c>
      <c r="B66" s="18" t="s">
        <v>58</v>
      </c>
      <c r="C66" s="29">
        <v>26000</v>
      </c>
      <c r="D66" s="31">
        <v>3</v>
      </c>
      <c r="E66" s="31">
        <v>3</v>
      </c>
      <c r="F66" s="40">
        <v>8000</v>
      </c>
      <c r="G66" s="38">
        <f t="shared" si="0"/>
        <v>30.76923076923077</v>
      </c>
    </row>
    <row r="67" spans="1:7" ht="54.75">
      <c r="A67" s="4" t="s">
        <v>74</v>
      </c>
      <c r="B67" s="18" t="s">
        <v>57</v>
      </c>
      <c r="C67" s="29">
        <v>20000</v>
      </c>
      <c r="D67" s="31">
        <v>100</v>
      </c>
      <c r="E67" s="31">
        <v>110</v>
      </c>
      <c r="F67" s="40"/>
      <c r="G67" s="38">
        <f t="shared" si="0"/>
        <v>0</v>
      </c>
    </row>
    <row r="68" spans="1:7" ht="54.75">
      <c r="A68" s="4" t="s">
        <v>75</v>
      </c>
      <c r="B68" s="18" t="s">
        <v>57</v>
      </c>
      <c r="C68" s="29">
        <v>150000</v>
      </c>
      <c r="D68" s="31">
        <v>36</v>
      </c>
      <c r="E68" s="31">
        <v>38</v>
      </c>
      <c r="F68" s="40">
        <v>200</v>
      </c>
      <c r="G68" s="38">
        <f t="shared" si="0"/>
        <v>0.13333333333333333</v>
      </c>
    </row>
    <row r="69" spans="1:7" ht="27" hidden="1">
      <c r="A69" s="4" t="s">
        <v>76</v>
      </c>
      <c r="B69" s="18" t="s">
        <v>77</v>
      </c>
      <c r="C69" s="29"/>
      <c r="D69" s="31"/>
      <c r="E69" s="31"/>
      <c r="F69" s="40"/>
      <c r="G69" s="38" t="e">
        <f t="shared" si="0"/>
        <v>#DIV/0!</v>
      </c>
    </row>
    <row r="70" spans="1:7" ht="54.75">
      <c r="A70" s="4" t="s">
        <v>78</v>
      </c>
      <c r="B70" s="18" t="s">
        <v>57</v>
      </c>
      <c r="C70" s="29">
        <v>3000</v>
      </c>
      <c r="D70" s="31"/>
      <c r="E70" s="31"/>
      <c r="F70" s="40">
        <v>3000</v>
      </c>
      <c r="G70" s="38">
        <f t="shared" si="0"/>
        <v>100</v>
      </c>
    </row>
    <row r="71" spans="1:7" ht="13.5">
      <c r="A71" s="4" t="s">
        <v>299</v>
      </c>
      <c r="B71" s="18" t="s">
        <v>300</v>
      </c>
      <c r="C71" s="29"/>
      <c r="D71" s="31"/>
      <c r="E71" s="31"/>
      <c r="F71" s="40">
        <v>-49682</v>
      </c>
      <c r="G71" s="38"/>
    </row>
    <row r="72" spans="1:7" ht="41.25">
      <c r="A72" s="4" t="s">
        <v>301</v>
      </c>
      <c r="B72" s="18" t="s">
        <v>302</v>
      </c>
      <c r="C72" s="29"/>
      <c r="D72" s="31"/>
      <c r="E72" s="31"/>
      <c r="F72" s="40">
        <v>-49682</v>
      </c>
      <c r="G72" s="38"/>
    </row>
    <row r="73" spans="1:7" ht="18.75" customHeight="1">
      <c r="A73" s="5" t="s">
        <v>79</v>
      </c>
      <c r="B73" s="19" t="s">
        <v>80</v>
      </c>
      <c r="C73" s="27">
        <f>C74</f>
        <v>476128345</v>
      </c>
      <c r="D73" s="28" t="e">
        <f>D74</f>
        <v>#REF!</v>
      </c>
      <c r="E73" s="28" t="e">
        <f>E74</f>
        <v>#REF!</v>
      </c>
      <c r="F73" s="27">
        <f>F74</f>
        <v>107689599</v>
      </c>
      <c r="G73" s="38">
        <f t="shared" si="0"/>
        <v>22.617766854439218</v>
      </c>
    </row>
    <row r="74" spans="1:7" ht="41.25">
      <c r="A74" s="4" t="s">
        <v>81</v>
      </c>
      <c r="B74" s="17" t="s">
        <v>82</v>
      </c>
      <c r="C74" s="32">
        <f>C75+C80+C130+C180</f>
        <v>476128345</v>
      </c>
      <c r="D74" s="30" t="e">
        <f>D75+D80+D130+D180</f>
        <v>#REF!</v>
      </c>
      <c r="E74" s="30" t="e">
        <f>E75+E80+E130+E180</f>
        <v>#REF!</v>
      </c>
      <c r="F74" s="32">
        <f>F75+F80+F130+F180</f>
        <v>107689599</v>
      </c>
      <c r="G74" s="38">
        <f t="shared" si="0"/>
        <v>22.617766854439218</v>
      </c>
    </row>
    <row r="75" spans="1:7" ht="30" customHeight="1">
      <c r="A75" s="5" t="s">
        <v>83</v>
      </c>
      <c r="B75" s="19" t="s">
        <v>84</v>
      </c>
      <c r="C75" s="27">
        <f>C77+C76</f>
        <v>155017000</v>
      </c>
      <c r="D75" s="34" t="e">
        <f>D76+#REF!+D77+#REF!</f>
        <v>#REF!</v>
      </c>
      <c r="E75" s="34" t="e">
        <f>E76+#REF!+E77+#REF!</f>
        <v>#REF!</v>
      </c>
      <c r="F75" s="27">
        <f>F77+F76</f>
        <v>38754250</v>
      </c>
      <c r="G75" s="38">
        <f t="shared" si="0"/>
        <v>25</v>
      </c>
    </row>
    <row r="76" spans="1:7" ht="30.75" customHeight="1">
      <c r="A76" s="4" t="s">
        <v>85</v>
      </c>
      <c r="B76" s="17" t="s">
        <v>86</v>
      </c>
      <c r="C76" s="29">
        <v>128128000</v>
      </c>
      <c r="D76" s="31">
        <v>94199</v>
      </c>
      <c r="E76" s="30">
        <v>81173</v>
      </c>
      <c r="F76" s="40">
        <v>32032000</v>
      </c>
      <c r="G76" s="38">
        <f t="shared" si="0"/>
        <v>25</v>
      </c>
    </row>
    <row r="77" spans="1:7" ht="48" customHeight="1">
      <c r="A77" s="4" t="s">
        <v>87</v>
      </c>
      <c r="B77" s="17" t="s">
        <v>88</v>
      </c>
      <c r="C77" s="29">
        <v>26889000</v>
      </c>
      <c r="D77" s="31">
        <v>0</v>
      </c>
      <c r="E77" s="30">
        <v>0</v>
      </c>
      <c r="F77" s="40">
        <v>6722250</v>
      </c>
      <c r="G77" s="38">
        <f t="shared" si="0"/>
        <v>25</v>
      </c>
    </row>
    <row r="78" spans="1:7" ht="0.75" customHeight="1">
      <c r="A78" s="4"/>
      <c r="B78" s="17"/>
      <c r="C78" s="29"/>
      <c r="D78" s="31"/>
      <c r="E78" s="30"/>
      <c r="F78" s="40"/>
      <c r="G78" s="38" t="e">
        <f t="shared" si="0"/>
        <v>#DIV/0!</v>
      </c>
    </row>
    <row r="79" spans="1:7" ht="0.75" customHeight="1">
      <c r="A79" s="4"/>
      <c r="B79" s="17"/>
      <c r="C79" s="29"/>
      <c r="D79" s="31"/>
      <c r="E79" s="30"/>
      <c r="F79" s="40"/>
      <c r="G79" s="38" t="e">
        <f t="shared" si="0"/>
        <v>#DIV/0!</v>
      </c>
    </row>
    <row r="80" spans="1:7" ht="56.25" customHeight="1">
      <c r="A80" s="5" t="s">
        <v>89</v>
      </c>
      <c r="B80" s="19" t="s">
        <v>90</v>
      </c>
      <c r="C80" s="27">
        <f>C90+C91+C96+C97+C98+C108+C109+C110+C111+C112+C115</f>
        <v>70054646</v>
      </c>
      <c r="D80" s="34">
        <f>SUM(D81:D125)</f>
        <v>11004</v>
      </c>
      <c r="E80" s="34">
        <f>SUM(E81:E125)</f>
        <v>11620</v>
      </c>
      <c r="F80" s="27">
        <f>F90+F91+F96+F97+F98+F108+F109+F110+F111+F112+F115</f>
        <v>7168518</v>
      </c>
      <c r="G80" s="38">
        <f t="shared" si="0"/>
        <v>10.232751729271461</v>
      </c>
    </row>
    <row r="81" spans="1:7" ht="12.75" customHeight="1" hidden="1">
      <c r="A81" s="4" t="s">
        <v>91</v>
      </c>
      <c r="B81" s="17" t="s">
        <v>92</v>
      </c>
      <c r="C81" s="29"/>
      <c r="D81" s="31">
        <v>0</v>
      </c>
      <c r="E81" s="30">
        <v>0</v>
      </c>
      <c r="F81" s="40"/>
      <c r="G81" s="38" t="e">
        <f t="shared" si="0"/>
        <v>#DIV/0!</v>
      </c>
    </row>
    <row r="82" spans="1:7" ht="54.75" hidden="1">
      <c r="A82" s="4" t="s">
        <v>91</v>
      </c>
      <c r="B82" s="17" t="s">
        <v>93</v>
      </c>
      <c r="C82" s="29"/>
      <c r="D82" s="31">
        <v>381</v>
      </c>
      <c r="E82" s="30">
        <v>416</v>
      </c>
      <c r="F82" s="40"/>
      <c r="G82" s="38" t="e">
        <f t="shared" si="0"/>
        <v>#DIV/0!</v>
      </c>
    </row>
    <row r="83" spans="1:7" ht="69" hidden="1">
      <c r="A83" s="4" t="s">
        <v>94</v>
      </c>
      <c r="B83" s="17" t="s">
        <v>95</v>
      </c>
      <c r="C83" s="29"/>
      <c r="D83" s="31"/>
      <c r="E83" s="30"/>
      <c r="F83" s="40"/>
      <c r="G83" s="38" t="e">
        <f t="shared" si="0"/>
        <v>#DIV/0!</v>
      </c>
    </row>
    <row r="84" spans="1:7" ht="96" hidden="1">
      <c r="A84" s="4" t="s">
        <v>94</v>
      </c>
      <c r="B84" s="17" t="s">
        <v>96</v>
      </c>
      <c r="C84" s="29"/>
      <c r="D84" s="31"/>
      <c r="E84" s="30"/>
      <c r="F84" s="40"/>
      <c r="G84" s="38" t="e">
        <f t="shared" si="0"/>
        <v>#DIV/0!</v>
      </c>
    </row>
    <row r="85" spans="1:7" ht="12.75" customHeight="1" hidden="1">
      <c r="A85" s="4" t="s">
        <v>97</v>
      </c>
      <c r="B85" s="17" t="s">
        <v>98</v>
      </c>
      <c r="C85" s="29"/>
      <c r="D85" s="31"/>
      <c r="E85" s="30"/>
      <c r="F85" s="40"/>
      <c r="G85" s="38" t="e">
        <f t="shared" si="0"/>
        <v>#DIV/0!</v>
      </c>
    </row>
    <row r="86" spans="1:7" ht="96" hidden="1">
      <c r="A86" s="4" t="s">
        <v>99</v>
      </c>
      <c r="B86" s="17" t="s">
        <v>100</v>
      </c>
      <c r="C86" s="29">
        <v>0</v>
      </c>
      <c r="D86" s="31">
        <v>800</v>
      </c>
      <c r="E86" s="30">
        <v>900</v>
      </c>
      <c r="F86" s="40"/>
      <c r="G86" s="38" t="e">
        <f t="shared" si="0"/>
        <v>#DIV/0!</v>
      </c>
    </row>
    <row r="87" spans="1:7" ht="41.25" hidden="1">
      <c r="A87" s="4" t="s">
        <v>101</v>
      </c>
      <c r="B87" s="17" t="s">
        <v>102</v>
      </c>
      <c r="C87" s="29"/>
      <c r="D87" s="31"/>
      <c r="E87" s="30"/>
      <c r="F87" s="40"/>
      <c r="G87" s="38" t="e">
        <f t="shared" si="0"/>
        <v>#DIV/0!</v>
      </c>
    </row>
    <row r="88" spans="1:7" ht="41.25" hidden="1">
      <c r="A88" s="4" t="s">
        <v>103</v>
      </c>
      <c r="B88" s="17" t="s">
        <v>104</v>
      </c>
      <c r="C88" s="29"/>
      <c r="D88" s="31"/>
      <c r="E88" s="30"/>
      <c r="F88" s="40"/>
      <c r="G88" s="38" t="e">
        <f t="shared" si="0"/>
        <v>#DIV/0!</v>
      </c>
    </row>
    <row r="89" spans="1:7" ht="41.25" hidden="1">
      <c r="A89" s="4" t="s">
        <v>247</v>
      </c>
      <c r="B89" s="17" t="s">
        <v>248</v>
      </c>
      <c r="C89" s="29"/>
      <c r="D89" s="31"/>
      <c r="E89" s="30"/>
      <c r="F89" s="40"/>
      <c r="G89" s="38" t="e">
        <f t="shared" si="0"/>
        <v>#DIV/0!</v>
      </c>
    </row>
    <row r="90" spans="1:7" ht="41.25">
      <c r="A90" s="4" t="s">
        <v>103</v>
      </c>
      <c r="B90" s="17" t="s">
        <v>262</v>
      </c>
      <c r="C90" s="29">
        <v>2440000</v>
      </c>
      <c r="D90" s="31"/>
      <c r="E90" s="30"/>
      <c r="F90" s="40">
        <v>0</v>
      </c>
      <c r="G90" s="38">
        <f aca="true" t="shared" si="1" ref="G90:G153">F90/C90*100</f>
        <v>0</v>
      </c>
    </row>
    <row r="91" spans="1:7" ht="97.5" customHeight="1">
      <c r="A91" s="4" t="s">
        <v>105</v>
      </c>
      <c r="B91" s="17" t="s">
        <v>106</v>
      </c>
      <c r="C91" s="29">
        <v>21317000</v>
      </c>
      <c r="D91" s="31">
        <v>7087</v>
      </c>
      <c r="E91" s="30">
        <v>7754</v>
      </c>
      <c r="F91" s="40">
        <v>1651862</v>
      </c>
      <c r="G91" s="38">
        <f t="shared" si="1"/>
        <v>7.749035980672703</v>
      </c>
    </row>
    <row r="92" spans="1:7" ht="12.75" customHeight="1" hidden="1">
      <c r="A92" s="4" t="s">
        <v>107</v>
      </c>
      <c r="B92" s="17" t="s">
        <v>108</v>
      </c>
      <c r="C92" s="29"/>
      <c r="D92" s="31"/>
      <c r="E92" s="30"/>
      <c r="F92" s="40"/>
      <c r="G92" s="38" t="e">
        <f t="shared" si="1"/>
        <v>#DIV/0!</v>
      </c>
    </row>
    <row r="93" spans="1:7" ht="123.75" hidden="1">
      <c r="A93" s="4" t="s">
        <v>109</v>
      </c>
      <c r="B93" s="17" t="s">
        <v>110</v>
      </c>
      <c r="C93" s="29"/>
      <c r="D93" s="31"/>
      <c r="E93" s="30">
        <v>0</v>
      </c>
      <c r="F93" s="40"/>
      <c r="G93" s="38" t="e">
        <f t="shared" si="1"/>
        <v>#DIV/0!</v>
      </c>
    </row>
    <row r="94" spans="1:7" ht="110.25" hidden="1">
      <c r="A94" s="4" t="s">
        <v>111</v>
      </c>
      <c r="B94" s="17" t="s">
        <v>112</v>
      </c>
      <c r="C94" s="29"/>
      <c r="D94" s="31">
        <v>0</v>
      </c>
      <c r="E94" s="30"/>
      <c r="F94" s="40"/>
      <c r="G94" s="38" t="e">
        <f t="shared" si="1"/>
        <v>#DIV/0!</v>
      </c>
    </row>
    <row r="95" spans="1:7" ht="12.75" customHeight="1" hidden="1">
      <c r="A95" s="4" t="s">
        <v>113</v>
      </c>
      <c r="B95" s="17" t="s">
        <v>114</v>
      </c>
      <c r="C95" s="29"/>
      <c r="D95" s="31"/>
      <c r="E95" s="30"/>
      <c r="F95" s="40"/>
      <c r="G95" s="38" t="e">
        <f t="shared" si="1"/>
        <v>#DIV/0!</v>
      </c>
    </row>
    <row r="96" spans="1:7" ht="61.5" customHeight="1">
      <c r="A96" s="4" t="s">
        <v>115</v>
      </c>
      <c r="B96" s="17" t="s">
        <v>246</v>
      </c>
      <c r="C96" s="29">
        <v>18002800</v>
      </c>
      <c r="D96" s="31"/>
      <c r="E96" s="30"/>
      <c r="F96" s="40">
        <v>0</v>
      </c>
      <c r="G96" s="38">
        <f t="shared" si="1"/>
        <v>0</v>
      </c>
    </row>
    <row r="97" spans="1:7" ht="57.75" customHeight="1">
      <c r="A97" s="4" t="s">
        <v>249</v>
      </c>
      <c r="B97" s="17" t="s">
        <v>250</v>
      </c>
      <c r="C97" s="29">
        <v>2460000</v>
      </c>
      <c r="D97" s="31"/>
      <c r="E97" s="30"/>
      <c r="F97" s="40">
        <v>0</v>
      </c>
      <c r="G97" s="38">
        <f t="shared" si="1"/>
        <v>0</v>
      </c>
    </row>
    <row r="98" spans="1:7" ht="69.75" customHeight="1">
      <c r="A98" s="4" t="s">
        <v>116</v>
      </c>
      <c r="B98" s="17" t="s">
        <v>270</v>
      </c>
      <c r="C98" s="29">
        <v>1800000</v>
      </c>
      <c r="D98" s="31"/>
      <c r="E98" s="30"/>
      <c r="F98" s="40">
        <v>0</v>
      </c>
      <c r="G98" s="38">
        <f t="shared" si="1"/>
        <v>0</v>
      </c>
    </row>
    <row r="99" spans="1:7" ht="65.25" customHeight="1" hidden="1">
      <c r="A99" s="4" t="s">
        <v>117</v>
      </c>
      <c r="B99" s="17" t="s">
        <v>118</v>
      </c>
      <c r="C99" s="29"/>
      <c r="D99" s="31"/>
      <c r="E99" s="30"/>
      <c r="F99" s="40"/>
      <c r="G99" s="38" t="e">
        <f t="shared" si="1"/>
        <v>#DIV/0!</v>
      </c>
    </row>
    <row r="100" spans="1:7" ht="0.75" customHeight="1" hidden="1">
      <c r="A100" s="4" t="s">
        <v>111</v>
      </c>
      <c r="B100" s="17" t="s">
        <v>119</v>
      </c>
      <c r="C100" s="29"/>
      <c r="D100" s="31"/>
      <c r="E100" s="30"/>
      <c r="F100" s="40"/>
      <c r="G100" s="38" t="e">
        <f t="shared" si="1"/>
        <v>#DIV/0!</v>
      </c>
    </row>
    <row r="101" spans="1:7" ht="12.75" customHeight="1" hidden="1">
      <c r="A101" s="4" t="s">
        <v>120</v>
      </c>
      <c r="B101" s="17" t="s">
        <v>121</v>
      </c>
      <c r="C101" s="29"/>
      <c r="D101" s="31"/>
      <c r="E101" s="30"/>
      <c r="F101" s="40"/>
      <c r="G101" s="38" t="e">
        <f t="shared" si="1"/>
        <v>#DIV/0!</v>
      </c>
    </row>
    <row r="102" spans="1:7" ht="12.75" customHeight="1" hidden="1">
      <c r="A102" s="4" t="s">
        <v>122</v>
      </c>
      <c r="B102" s="17" t="s">
        <v>123</v>
      </c>
      <c r="C102" s="29"/>
      <c r="D102" s="31"/>
      <c r="E102" s="30"/>
      <c r="F102" s="40"/>
      <c r="G102" s="38" t="e">
        <f t="shared" si="1"/>
        <v>#DIV/0!</v>
      </c>
    </row>
    <row r="103" spans="1:7" ht="12.75" customHeight="1" hidden="1">
      <c r="A103" s="4" t="s">
        <v>124</v>
      </c>
      <c r="B103" s="17" t="s">
        <v>125</v>
      </c>
      <c r="C103" s="29"/>
      <c r="D103" s="31"/>
      <c r="E103" s="30"/>
      <c r="F103" s="40"/>
      <c r="G103" s="38" t="e">
        <f t="shared" si="1"/>
        <v>#DIV/0!</v>
      </c>
    </row>
    <row r="104" spans="1:7" ht="0.75" customHeight="1" hidden="1">
      <c r="A104" s="4" t="s">
        <v>120</v>
      </c>
      <c r="B104" s="17" t="s">
        <v>126</v>
      </c>
      <c r="C104" s="29"/>
      <c r="D104" s="31"/>
      <c r="E104" s="30"/>
      <c r="F104" s="40"/>
      <c r="G104" s="38" t="e">
        <f t="shared" si="1"/>
        <v>#DIV/0!</v>
      </c>
    </row>
    <row r="105" spans="1:7" ht="109.5" customHeight="1" hidden="1">
      <c r="A105" s="4" t="s">
        <v>127</v>
      </c>
      <c r="B105" s="17" t="s">
        <v>128</v>
      </c>
      <c r="C105" s="29"/>
      <c r="D105" s="31"/>
      <c r="E105" s="30"/>
      <c r="F105" s="40"/>
      <c r="G105" s="38" t="e">
        <f t="shared" si="1"/>
        <v>#DIV/0!</v>
      </c>
    </row>
    <row r="106" spans="1:7" ht="47.25" customHeight="1" hidden="1">
      <c r="A106" s="4" t="s">
        <v>124</v>
      </c>
      <c r="B106" s="17" t="s">
        <v>129</v>
      </c>
      <c r="C106" s="29"/>
      <c r="D106" s="31"/>
      <c r="E106" s="30"/>
      <c r="F106" s="40"/>
      <c r="G106" s="38" t="e">
        <f t="shared" si="1"/>
        <v>#DIV/0!</v>
      </c>
    </row>
    <row r="107" spans="1:7" ht="78.75" customHeight="1" hidden="1">
      <c r="A107" s="4" t="s">
        <v>130</v>
      </c>
      <c r="B107" s="17" t="s">
        <v>131</v>
      </c>
      <c r="C107" s="29"/>
      <c r="D107" s="31"/>
      <c r="E107" s="30"/>
      <c r="F107" s="40"/>
      <c r="G107" s="38" t="e">
        <f t="shared" si="1"/>
        <v>#DIV/0!</v>
      </c>
    </row>
    <row r="108" spans="1:7" ht="150.75" customHeight="1">
      <c r="A108" s="4" t="s">
        <v>127</v>
      </c>
      <c r="B108" s="17" t="s">
        <v>264</v>
      </c>
      <c r="C108" s="29">
        <v>6587832</v>
      </c>
      <c r="D108" s="31"/>
      <c r="E108" s="30"/>
      <c r="F108" s="40">
        <v>2561108</v>
      </c>
      <c r="G108" s="38">
        <f t="shared" si="1"/>
        <v>38.87634050170071</v>
      </c>
    </row>
    <row r="109" spans="1:7" ht="78" customHeight="1">
      <c r="A109" s="4" t="s">
        <v>265</v>
      </c>
      <c r="B109" s="17" t="s">
        <v>266</v>
      </c>
      <c r="C109" s="29">
        <v>1779000</v>
      </c>
      <c r="D109" s="31"/>
      <c r="E109" s="30"/>
      <c r="F109" s="40">
        <v>698748</v>
      </c>
      <c r="G109" s="38">
        <f t="shared" si="1"/>
        <v>39.27757166947723</v>
      </c>
    </row>
    <row r="110" spans="1:7" ht="18" customHeight="1">
      <c r="A110" s="4" t="s">
        <v>132</v>
      </c>
      <c r="B110" s="17" t="s">
        <v>133</v>
      </c>
      <c r="C110" s="29">
        <v>5803364</v>
      </c>
      <c r="D110" s="31">
        <v>53</v>
      </c>
      <c r="E110" s="30">
        <v>58</v>
      </c>
      <c r="F110" s="40">
        <v>358800</v>
      </c>
      <c r="G110" s="38">
        <f t="shared" si="1"/>
        <v>6.1826209763854205</v>
      </c>
    </row>
    <row r="111" spans="1:11" ht="18" customHeight="1">
      <c r="A111" s="4" t="s">
        <v>134</v>
      </c>
      <c r="B111" s="17" t="s">
        <v>133</v>
      </c>
      <c r="C111" s="29">
        <v>9794900</v>
      </c>
      <c r="D111" s="31">
        <v>1300</v>
      </c>
      <c r="E111" s="30">
        <v>1400</v>
      </c>
      <c r="F111" s="40">
        <v>1898000</v>
      </c>
      <c r="G111" s="38">
        <f t="shared" si="1"/>
        <v>19.377431112109363</v>
      </c>
      <c r="K111" s="13"/>
    </row>
    <row r="112" spans="1:7" ht="17.25" customHeight="1">
      <c r="A112" s="4" t="s">
        <v>135</v>
      </c>
      <c r="B112" s="17" t="s">
        <v>133</v>
      </c>
      <c r="C112" s="29">
        <v>69750</v>
      </c>
      <c r="D112" s="31"/>
      <c r="E112" s="30"/>
      <c r="F112" s="40">
        <v>0</v>
      </c>
      <c r="G112" s="38">
        <f t="shared" si="1"/>
        <v>0</v>
      </c>
    </row>
    <row r="113" spans="1:7" ht="17.25" customHeight="1" hidden="1">
      <c r="A113" s="4" t="s">
        <v>136</v>
      </c>
      <c r="B113" s="17" t="s">
        <v>133</v>
      </c>
      <c r="C113" s="29">
        <f>SUM(F113:J113)</f>
        <v>0</v>
      </c>
      <c r="D113" s="31"/>
      <c r="E113" s="30"/>
      <c r="F113" s="40"/>
      <c r="G113" s="38">
        <f t="shared" si="1"/>
        <v>0</v>
      </c>
    </row>
    <row r="114" spans="1:7" ht="17.25" customHeight="1" hidden="1">
      <c r="A114" s="4" t="s">
        <v>136</v>
      </c>
      <c r="B114" s="17" t="s">
        <v>133</v>
      </c>
      <c r="C114" s="29">
        <f>SUM(F114:J114)</f>
        <v>0</v>
      </c>
      <c r="D114" s="31"/>
      <c r="E114" s="30"/>
      <c r="F114" s="40"/>
      <c r="G114" s="38">
        <f t="shared" si="1"/>
        <v>0</v>
      </c>
    </row>
    <row r="115" spans="1:7" ht="18" customHeight="1">
      <c r="A115" s="4" t="s">
        <v>137</v>
      </c>
      <c r="B115" s="17" t="s">
        <v>133</v>
      </c>
      <c r="C115" s="29">
        <v>0</v>
      </c>
      <c r="D115" s="31">
        <v>0</v>
      </c>
      <c r="E115" s="30">
        <v>0</v>
      </c>
      <c r="F115" s="40"/>
      <c r="G115" s="38"/>
    </row>
    <row r="116" spans="1:7" ht="12.75" customHeight="1" hidden="1">
      <c r="A116" s="4" t="s">
        <v>135</v>
      </c>
      <c r="B116" s="17" t="s">
        <v>133</v>
      </c>
      <c r="C116" s="29"/>
      <c r="D116" s="31">
        <v>337</v>
      </c>
      <c r="E116" s="30">
        <v>369</v>
      </c>
      <c r="F116" s="40"/>
      <c r="G116" s="38" t="e">
        <f t="shared" si="1"/>
        <v>#DIV/0!</v>
      </c>
    </row>
    <row r="117" spans="1:7" ht="12.75" customHeight="1" hidden="1">
      <c r="A117" s="4" t="s">
        <v>138</v>
      </c>
      <c r="B117" s="17" t="s">
        <v>139</v>
      </c>
      <c r="C117" s="29"/>
      <c r="D117" s="31">
        <v>285</v>
      </c>
      <c r="E117" s="30">
        <v>312</v>
      </c>
      <c r="F117" s="40"/>
      <c r="G117" s="38" t="e">
        <f t="shared" si="1"/>
        <v>#DIV/0!</v>
      </c>
    </row>
    <row r="118" spans="1:7" ht="12.75" customHeight="1" hidden="1">
      <c r="A118" s="4" t="s">
        <v>134</v>
      </c>
      <c r="B118" s="17" t="s">
        <v>140</v>
      </c>
      <c r="C118" s="29"/>
      <c r="D118" s="31"/>
      <c r="E118" s="30"/>
      <c r="F118" s="40"/>
      <c r="G118" s="38" t="e">
        <f t="shared" si="1"/>
        <v>#DIV/0!</v>
      </c>
    </row>
    <row r="119" spans="1:7" ht="12.75" customHeight="1" hidden="1">
      <c r="A119" s="4" t="s">
        <v>137</v>
      </c>
      <c r="B119" s="17" t="s">
        <v>141</v>
      </c>
      <c r="C119" s="29"/>
      <c r="D119" s="31">
        <v>100</v>
      </c>
      <c r="E119" s="30">
        <v>0</v>
      </c>
      <c r="F119" s="40"/>
      <c r="G119" s="38" t="e">
        <f t="shared" si="1"/>
        <v>#DIV/0!</v>
      </c>
    </row>
    <row r="120" spans="1:7" ht="12.75" customHeight="1" hidden="1">
      <c r="A120" s="4" t="s">
        <v>137</v>
      </c>
      <c r="B120" s="17" t="s">
        <v>142</v>
      </c>
      <c r="C120" s="29"/>
      <c r="D120" s="31">
        <v>126</v>
      </c>
      <c r="E120" s="30">
        <v>0</v>
      </c>
      <c r="F120" s="40"/>
      <c r="G120" s="38" t="e">
        <f t="shared" si="1"/>
        <v>#DIV/0!</v>
      </c>
    </row>
    <row r="121" spans="1:7" ht="54.75" hidden="1">
      <c r="A121" s="4" t="s">
        <v>137</v>
      </c>
      <c r="B121" s="17" t="s">
        <v>143</v>
      </c>
      <c r="C121" s="29"/>
      <c r="D121" s="31">
        <v>0</v>
      </c>
      <c r="E121" s="30"/>
      <c r="F121" s="40"/>
      <c r="G121" s="38" t="e">
        <f t="shared" si="1"/>
        <v>#DIV/0!</v>
      </c>
    </row>
    <row r="122" spans="1:7" ht="12.75" customHeight="1" hidden="1">
      <c r="A122" s="4" t="s">
        <v>134</v>
      </c>
      <c r="B122" s="17" t="s">
        <v>144</v>
      </c>
      <c r="C122" s="29"/>
      <c r="D122" s="31">
        <v>139</v>
      </c>
      <c r="E122" s="30"/>
      <c r="F122" s="40"/>
      <c r="G122" s="38" t="e">
        <f t="shared" si="1"/>
        <v>#DIV/0!</v>
      </c>
    </row>
    <row r="123" spans="1:7" ht="12.75" customHeight="1" hidden="1">
      <c r="A123" s="4" t="s">
        <v>135</v>
      </c>
      <c r="B123" s="17" t="s">
        <v>145</v>
      </c>
      <c r="C123" s="29"/>
      <c r="D123" s="31"/>
      <c r="E123" s="30"/>
      <c r="F123" s="40"/>
      <c r="G123" s="38" t="e">
        <f t="shared" si="1"/>
        <v>#DIV/0!</v>
      </c>
    </row>
    <row r="124" spans="1:7" ht="12.75" customHeight="1" hidden="1">
      <c r="A124" s="4" t="s">
        <v>135</v>
      </c>
      <c r="B124" s="17" t="s">
        <v>146</v>
      </c>
      <c r="C124" s="29"/>
      <c r="D124" s="31">
        <v>376</v>
      </c>
      <c r="E124" s="30">
        <v>411</v>
      </c>
      <c r="F124" s="40"/>
      <c r="G124" s="38" t="e">
        <f t="shared" si="1"/>
        <v>#DIV/0!</v>
      </c>
    </row>
    <row r="125" spans="1:7" ht="12.75" customHeight="1" hidden="1">
      <c r="A125" s="4" t="s">
        <v>137</v>
      </c>
      <c r="B125" s="17" t="s">
        <v>147</v>
      </c>
      <c r="C125" s="29"/>
      <c r="D125" s="31">
        <v>20</v>
      </c>
      <c r="E125" s="30"/>
      <c r="F125" s="40"/>
      <c r="G125" s="38" t="e">
        <f t="shared" si="1"/>
        <v>#DIV/0!</v>
      </c>
    </row>
    <row r="126" spans="1:7" ht="12.75" customHeight="1" hidden="1">
      <c r="A126" s="4" t="s">
        <v>137</v>
      </c>
      <c r="B126" s="17" t="s">
        <v>148</v>
      </c>
      <c r="C126" s="29"/>
      <c r="D126" s="31"/>
      <c r="E126" s="30"/>
      <c r="F126" s="40"/>
      <c r="G126" s="38" t="e">
        <f t="shared" si="1"/>
        <v>#DIV/0!</v>
      </c>
    </row>
    <row r="127" spans="1:7" ht="12.75" customHeight="1" hidden="1">
      <c r="A127" s="4" t="s">
        <v>137</v>
      </c>
      <c r="B127" s="17" t="s">
        <v>149</v>
      </c>
      <c r="C127" s="29"/>
      <c r="D127" s="31"/>
      <c r="E127" s="30"/>
      <c r="F127" s="40"/>
      <c r="G127" s="38" t="e">
        <f t="shared" si="1"/>
        <v>#DIV/0!</v>
      </c>
    </row>
    <row r="128" spans="1:7" ht="12.75" customHeight="1" hidden="1">
      <c r="A128" s="4" t="s">
        <v>150</v>
      </c>
      <c r="B128" s="17" t="s">
        <v>151</v>
      </c>
      <c r="C128" s="29"/>
      <c r="D128" s="31"/>
      <c r="E128" s="30"/>
      <c r="F128" s="40"/>
      <c r="G128" s="38" t="e">
        <f t="shared" si="1"/>
        <v>#DIV/0!</v>
      </c>
    </row>
    <row r="129" spans="1:7" ht="12.75" customHeight="1" hidden="1">
      <c r="A129" s="4" t="s">
        <v>137</v>
      </c>
      <c r="B129" s="17" t="s">
        <v>152</v>
      </c>
      <c r="C129" s="29"/>
      <c r="D129" s="31"/>
      <c r="E129" s="30"/>
      <c r="F129" s="40"/>
      <c r="G129" s="38" t="e">
        <f t="shared" si="1"/>
        <v>#DIV/0!</v>
      </c>
    </row>
    <row r="130" spans="1:7" ht="33.75" customHeight="1">
      <c r="A130" s="5" t="s">
        <v>153</v>
      </c>
      <c r="B130" s="19" t="s">
        <v>154</v>
      </c>
      <c r="C130" s="27">
        <f>C131+C133+C134+C139+C140+C142+C144+C147+C148+C173+C174+C175+C176+C179+C178</f>
        <v>244522699</v>
      </c>
      <c r="D130" s="34">
        <f>SUM(D131:D171)</f>
        <v>102737</v>
      </c>
      <c r="E130" s="34">
        <f>SUM(E131:E171)</f>
        <v>113053</v>
      </c>
      <c r="F130" s="27">
        <f>F131+F133+F134+F139+F140+F142+F144+F147+F148+F173+F174+F175+F176+F179+F178</f>
        <v>60907081</v>
      </c>
      <c r="G130" s="38">
        <f t="shared" si="1"/>
        <v>24.90855910272772</v>
      </c>
    </row>
    <row r="131" spans="1:7" ht="43.5" customHeight="1">
      <c r="A131" s="4" t="s">
        <v>155</v>
      </c>
      <c r="B131" s="17" t="s">
        <v>156</v>
      </c>
      <c r="C131" s="29">
        <v>7443000</v>
      </c>
      <c r="D131" s="31"/>
      <c r="E131" s="30"/>
      <c r="F131" s="40">
        <v>2163000</v>
      </c>
      <c r="G131" s="38">
        <f t="shared" si="1"/>
        <v>29.060862555421203</v>
      </c>
    </row>
    <row r="132" spans="1:7" ht="36.75" customHeight="1" hidden="1">
      <c r="A132" s="4" t="s">
        <v>157</v>
      </c>
      <c r="B132" s="17" t="s">
        <v>158</v>
      </c>
      <c r="C132" s="29"/>
      <c r="D132" s="31"/>
      <c r="E132" s="30"/>
      <c r="F132" s="40"/>
      <c r="G132" s="38" t="e">
        <f t="shared" si="1"/>
        <v>#DIV/0!</v>
      </c>
    </row>
    <row r="133" spans="1:7" ht="46.5" customHeight="1">
      <c r="A133" s="4" t="s">
        <v>159</v>
      </c>
      <c r="B133" s="17" t="s">
        <v>160</v>
      </c>
      <c r="C133" s="29">
        <v>978412</v>
      </c>
      <c r="D133" s="31"/>
      <c r="E133" s="30"/>
      <c r="F133" s="40">
        <v>244603</v>
      </c>
      <c r="G133" s="38">
        <f t="shared" si="1"/>
        <v>25</v>
      </c>
    </row>
    <row r="134" spans="1:7" ht="96" customHeight="1">
      <c r="A134" s="4" t="s">
        <v>161</v>
      </c>
      <c r="B134" s="17" t="s">
        <v>251</v>
      </c>
      <c r="C134" s="29">
        <v>953000</v>
      </c>
      <c r="D134" s="31"/>
      <c r="E134" s="30"/>
      <c r="F134" s="40">
        <v>952290</v>
      </c>
      <c r="G134" s="38">
        <f t="shared" si="1"/>
        <v>99.92549842602308</v>
      </c>
    </row>
    <row r="135" spans="1:7" ht="12.75" customHeight="1" hidden="1">
      <c r="A135" s="4" t="s">
        <v>162</v>
      </c>
      <c r="B135" s="17" t="s">
        <v>163</v>
      </c>
      <c r="C135" s="29"/>
      <c r="D135" s="31">
        <v>5354</v>
      </c>
      <c r="E135" s="30">
        <v>6111</v>
      </c>
      <c r="F135" s="40"/>
      <c r="G135" s="38" t="e">
        <f t="shared" si="1"/>
        <v>#DIV/0!</v>
      </c>
    </row>
    <row r="136" spans="1:7" ht="12.75" customHeight="1" hidden="1">
      <c r="A136" s="4" t="s">
        <v>162</v>
      </c>
      <c r="B136" s="17" t="s">
        <v>164</v>
      </c>
      <c r="C136" s="29"/>
      <c r="D136" s="31">
        <v>4800</v>
      </c>
      <c r="E136" s="30">
        <v>5000</v>
      </c>
      <c r="F136" s="40"/>
      <c r="G136" s="38" t="e">
        <f t="shared" si="1"/>
        <v>#DIV/0!</v>
      </c>
    </row>
    <row r="137" spans="1:7" ht="75.75" customHeight="1" hidden="1">
      <c r="A137" s="4" t="s">
        <v>257</v>
      </c>
      <c r="B137" s="17" t="s">
        <v>253</v>
      </c>
      <c r="C137" s="29"/>
      <c r="D137" s="31"/>
      <c r="E137" s="30"/>
      <c r="F137" s="40"/>
      <c r="G137" s="38" t="e">
        <f t="shared" si="1"/>
        <v>#DIV/0!</v>
      </c>
    </row>
    <row r="138" spans="1:7" ht="93" customHeight="1" hidden="1">
      <c r="A138" s="4" t="s">
        <v>258</v>
      </c>
      <c r="B138" s="20" t="s">
        <v>259</v>
      </c>
      <c r="C138" s="29"/>
      <c r="D138" s="31"/>
      <c r="E138" s="30"/>
      <c r="F138" s="40"/>
      <c r="G138" s="38" t="e">
        <f t="shared" si="1"/>
        <v>#DIV/0!</v>
      </c>
    </row>
    <row r="139" spans="1:7" ht="62.25" customHeight="1">
      <c r="A139" s="4" t="s">
        <v>165</v>
      </c>
      <c r="B139" s="17" t="s">
        <v>166</v>
      </c>
      <c r="C139" s="29">
        <v>582000</v>
      </c>
      <c r="D139" s="31"/>
      <c r="E139" s="30"/>
      <c r="F139" s="40">
        <v>573900</v>
      </c>
      <c r="G139" s="38">
        <f t="shared" si="1"/>
        <v>98.60824742268042</v>
      </c>
    </row>
    <row r="140" spans="1:7" ht="62.25" customHeight="1">
      <c r="A140" s="4" t="s">
        <v>167</v>
      </c>
      <c r="B140" s="17" t="s">
        <v>168</v>
      </c>
      <c r="C140" s="29">
        <v>330876</v>
      </c>
      <c r="D140" s="31"/>
      <c r="E140" s="30"/>
      <c r="F140" s="40">
        <v>13742</v>
      </c>
      <c r="G140" s="38">
        <f t="shared" si="1"/>
        <v>4.153217519554153</v>
      </c>
    </row>
    <row r="141" spans="1:7" ht="45" customHeight="1" hidden="1">
      <c r="A141" s="4" t="s">
        <v>169</v>
      </c>
      <c r="B141" s="17" t="s">
        <v>170</v>
      </c>
      <c r="C141" s="29"/>
      <c r="D141" s="31"/>
      <c r="E141" s="30"/>
      <c r="F141" s="40"/>
      <c r="G141" s="38" t="e">
        <f t="shared" si="1"/>
        <v>#DIV/0!</v>
      </c>
    </row>
    <row r="142" spans="1:7" ht="60" customHeight="1">
      <c r="A142" s="4" t="s">
        <v>171</v>
      </c>
      <c r="B142" s="17" t="s">
        <v>172</v>
      </c>
      <c r="C142" s="29">
        <v>7566000</v>
      </c>
      <c r="D142" s="31">
        <v>2678</v>
      </c>
      <c r="E142" s="30">
        <v>2930</v>
      </c>
      <c r="F142" s="40">
        <v>1372305</v>
      </c>
      <c r="G142" s="38">
        <f t="shared" si="1"/>
        <v>18.137787470261696</v>
      </c>
    </row>
    <row r="143" spans="1:7" ht="45" customHeight="1" hidden="1">
      <c r="A143" s="4" t="s">
        <v>173</v>
      </c>
      <c r="B143" s="17" t="s">
        <v>174</v>
      </c>
      <c r="C143" s="29"/>
      <c r="D143" s="31"/>
      <c r="E143" s="30"/>
      <c r="F143" s="40"/>
      <c r="G143" s="38" t="e">
        <f t="shared" si="1"/>
        <v>#DIV/0!</v>
      </c>
    </row>
    <row r="144" spans="1:13" ht="58.5" customHeight="1">
      <c r="A144" s="4" t="s">
        <v>175</v>
      </c>
      <c r="B144" s="17" t="s">
        <v>174</v>
      </c>
      <c r="C144" s="29">
        <v>138552726</v>
      </c>
      <c r="D144" s="31"/>
      <c r="E144" s="30"/>
      <c r="F144" s="40">
        <v>35388955</v>
      </c>
      <c r="G144" s="38">
        <f t="shared" si="1"/>
        <v>25.54186844364217</v>
      </c>
      <c r="K144" s="13"/>
      <c r="L144" s="13"/>
      <c r="M144" s="13"/>
    </row>
    <row r="145" spans="1:7" ht="44.25" customHeight="1" hidden="1">
      <c r="A145" s="4" t="s">
        <v>176</v>
      </c>
      <c r="B145" s="17" t="s">
        <v>174</v>
      </c>
      <c r="C145" s="29"/>
      <c r="D145" s="31"/>
      <c r="E145" s="30"/>
      <c r="F145" s="40"/>
      <c r="G145" s="38" t="e">
        <f t="shared" si="1"/>
        <v>#DIV/0!</v>
      </c>
    </row>
    <row r="146" spans="1:7" ht="9.75" customHeight="1" hidden="1">
      <c r="A146" s="4" t="s">
        <v>177</v>
      </c>
      <c r="B146" s="17" t="s">
        <v>174</v>
      </c>
      <c r="C146" s="29">
        <v>68363896</v>
      </c>
      <c r="D146" s="31"/>
      <c r="E146" s="30"/>
      <c r="F146" s="40"/>
      <c r="G146" s="38">
        <f t="shared" si="1"/>
        <v>0</v>
      </c>
    </row>
    <row r="147" spans="1:13" ht="45" customHeight="1">
      <c r="A147" s="4" t="s">
        <v>162</v>
      </c>
      <c r="B147" s="17" t="s">
        <v>178</v>
      </c>
      <c r="C147" s="29">
        <v>70576959</v>
      </c>
      <c r="D147" s="31">
        <v>6030</v>
      </c>
      <c r="E147" s="30">
        <v>6597</v>
      </c>
      <c r="F147" s="40">
        <v>16833144</v>
      </c>
      <c r="G147" s="38">
        <f t="shared" si="1"/>
        <v>23.850764099938054</v>
      </c>
      <c r="K147" s="13"/>
      <c r="L147" s="13"/>
      <c r="M147" s="13"/>
    </row>
    <row r="148" spans="1:7" ht="45.75" customHeight="1">
      <c r="A148" s="4" t="s">
        <v>179</v>
      </c>
      <c r="B148" s="17" t="s">
        <v>178</v>
      </c>
      <c r="C148" s="29">
        <v>399842</v>
      </c>
      <c r="D148" s="31">
        <v>11</v>
      </c>
      <c r="E148" s="30">
        <v>12</v>
      </c>
      <c r="F148" s="40">
        <v>97760</v>
      </c>
      <c r="G148" s="38">
        <f t="shared" si="1"/>
        <v>24.44965761475783</v>
      </c>
    </row>
    <row r="149" spans="1:7" ht="13.5" hidden="1">
      <c r="A149" s="4" t="s">
        <v>162</v>
      </c>
      <c r="B149" s="17" t="s">
        <v>180</v>
      </c>
      <c r="C149" s="29"/>
      <c r="D149" s="31">
        <v>4533</v>
      </c>
      <c r="E149" s="30">
        <v>4960</v>
      </c>
      <c r="F149" s="40"/>
      <c r="G149" s="38" t="e">
        <f t="shared" si="1"/>
        <v>#DIV/0!</v>
      </c>
    </row>
    <row r="150" spans="1:7" ht="12.75" customHeight="1" hidden="1">
      <c r="A150" s="4" t="s">
        <v>175</v>
      </c>
      <c r="B150" s="17" t="s">
        <v>181</v>
      </c>
      <c r="C150" s="29"/>
      <c r="D150" s="31">
        <v>553</v>
      </c>
      <c r="E150" s="30">
        <v>605</v>
      </c>
      <c r="F150" s="40"/>
      <c r="G150" s="38" t="e">
        <f t="shared" si="1"/>
        <v>#DIV/0!</v>
      </c>
    </row>
    <row r="151" spans="1:7" ht="234" hidden="1">
      <c r="A151" s="4" t="s">
        <v>182</v>
      </c>
      <c r="B151" s="17" t="s">
        <v>183</v>
      </c>
      <c r="C151" s="29"/>
      <c r="D151" s="31"/>
      <c r="E151" s="30"/>
      <c r="F151" s="40"/>
      <c r="G151" s="38" t="e">
        <f t="shared" si="1"/>
        <v>#DIV/0!</v>
      </c>
    </row>
    <row r="152" spans="1:7" ht="54.75" hidden="1">
      <c r="A152" s="4" t="s">
        <v>184</v>
      </c>
      <c r="B152" s="17" t="s">
        <v>185</v>
      </c>
      <c r="C152" s="29"/>
      <c r="D152" s="31"/>
      <c r="E152" s="30"/>
      <c r="F152" s="40"/>
      <c r="G152" s="38" t="e">
        <f t="shared" si="1"/>
        <v>#DIV/0!</v>
      </c>
    </row>
    <row r="153" spans="1:7" ht="12.75" customHeight="1" hidden="1">
      <c r="A153" s="4" t="s">
        <v>175</v>
      </c>
      <c r="B153" s="17" t="s">
        <v>186</v>
      </c>
      <c r="C153" s="29"/>
      <c r="D153" s="31">
        <v>440</v>
      </c>
      <c r="E153" s="30">
        <v>481</v>
      </c>
      <c r="F153" s="40"/>
      <c r="G153" s="38" t="e">
        <f t="shared" si="1"/>
        <v>#DIV/0!</v>
      </c>
    </row>
    <row r="154" spans="1:7" ht="12.75" customHeight="1" hidden="1">
      <c r="A154" s="4" t="s">
        <v>177</v>
      </c>
      <c r="B154" s="17" t="s">
        <v>174</v>
      </c>
      <c r="C154" s="29"/>
      <c r="D154" s="31">
        <v>94</v>
      </c>
      <c r="E154" s="30">
        <v>94</v>
      </c>
      <c r="F154" s="40"/>
      <c r="G154" s="38" t="e">
        <f aca="true" t="shared" si="2" ref="G154:G193">F154/C154*100</f>
        <v>#DIV/0!</v>
      </c>
    </row>
    <row r="155" spans="1:7" ht="12.75" customHeight="1" hidden="1">
      <c r="A155" s="4" t="s">
        <v>177</v>
      </c>
      <c r="B155" s="17" t="s">
        <v>187</v>
      </c>
      <c r="C155" s="29"/>
      <c r="D155" s="31">
        <v>161</v>
      </c>
      <c r="E155" s="30">
        <v>161</v>
      </c>
      <c r="F155" s="40"/>
      <c r="G155" s="38" t="e">
        <f t="shared" si="2"/>
        <v>#DIV/0!</v>
      </c>
    </row>
    <row r="156" spans="1:7" ht="12.75" customHeight="1" hidden="1">
      <c r="A156" s="4" t="s">
        <v>175</v>
      </c>
      <c r="B156" s="17" t="s">
        <v>188</v>
      </c>
      <c r="C156" s="29"/>
      <c r="D156" s="31">
        <v>58843</v>
      </c>
      <c r="E156" s="30">
        <v>64328</v>
      </c>
      <c r="F156" s="40"/>
      <c r="G156" s="38" t="e">
        <f t="shared" si="2"/>
        <v>#DIV/0!</v>
      </c>
    </row>
    <row r="157" spans="1:7" ht="12.75" customHeight="1" hidden="1">
      <c r="A157" s="4" t="s">
        <v>175</v>
      </c>
      <c r="B157" s="17" t="s">
        <v>189</v>
      </c>
      <c r="C157" s="29"/>
      <c r="D157" s="31">
        <v>4561</v>
      </c>
      <c r="E157" s="30">
        <v>4990</v>
      </c>
      <c r="F157" s="40"/>
      <c r="G157" s="38" t="e">
        <f t="shared" si="2"/>
        <v>#DIV/0!</v>
      </c>
    </row>
    <row r="158" spans="1:7" ht="12.75" customHeight="1" hidden="1">
      <c r="A158" s="4" t="s">
        <v>179</v>
      </c>
      <c r="B158" s="17" t="s">
        <v>190</v>
      </c>
      <c r="C158" s="29"/>
      <c r="D158" s="31">
        <v>583</v>
      </c>
      <c r="E158" s="30">
        <v>583</v>
      </c>
      <c r="F158" s="40"/>
      <c r="G158" s="38" t="e">
        <f t="shared" si="2"/>
        <v>#DIV/0!</v>
      </c>
    </row>
    <row r="159" spans="1:7" ht="12.75" customHeight="1" hidden="1">
      <c r="A159" s="4" t="s">
        <v>162</v>
      </c>
      <c r="B159" s="17" t="s">
        <v>191</v>
      </c>
      <c r="C159" s="29"/>
      <c r="D159" s="31">
        <v>4030</v>
      </c>
      <c r="E159" s="30">
        <v>4409</v>
      </c>
      <c r="F159" s="40"/>
      <c r="G159" s="38" t="e">
        <f t="shared" si="2"/>
        <v>#DIV/0!</v>
      </c>
    </row>
    <row r="160" spans="1:7" ht="12.75" customHeight="1" hidden="1">
      <c r="A160" s="4" t="s">
        <v>175</v>
      </c>
      <c r="B160" s="17" t="s">
        <v>192</v>
      </c>
      <c r="C160" s="29"/>
      <c r="D160" s="31">
        <v>344</v>
      </c>
      <c r="E160" s="30">
        <v>376</v>
      </c>
      <c r="F160" s="40"/>
      <c r="G160" s="38" t="e">
        <f t="shared" si="2"/>
        <v>#DIV/0!</v>
      </c>
    </row>
    <row r="161" spans="1:7" ht="27" hidden="1">
      <c r="A161" s="4" t="s">
        <v>193</v>
      </c>
      <c r="B161" s="17" t="s">
        <v>194</v>
      </c>
      <c r="C161" s="29"/>
      <c r="D161" s="31"/>
      <c r="E161" s="30"/>
      <c r="F161" s="40"/>
      <c r="G161" s="38" t="e">
        <f t="shared" si="2"/>
        <v>#DIV/0!</v>
      </c>
    </row>
    <row r="162" spans="1:7" ht="41.25" hidden="1">
      <c r="A162" s="4" t="s">
        <v>195</v>
      </c>
      <c r="B162" s="17" t="s">
        <v>196</v>
      </c>
      <c r="C162" s="29"/>
      <c r="D162" s="31"/>
      <c r="E162" s="30"/>
      <c r="F162" s="40"/>
      <c r="G162" s="38" t="e">
        <f t="shared" si="2"/>
        <v>#DIV/0!</v>
      </c>
    </row>
    <row r="163" spans="1:7" ht="12.75" customHeight="1" hidden="1">
      <c r="A163" s="4" t="s">
        <v>162</v>
      </c>
      <c r="B163" s="17" t="s">
        <v>197</v>
      </c>
      <c r="C163" s="29"/>
      <c r="D163" s="31"/>
      <c r="E163" s="30"/>
      <c r="F163" s="40"/>
      <c r="G163" s="38" t="e">
        <f t="shared" si="2"/>
        <v>#DIV/0!</v>
      </c>
    </row>
    <row r="164" spans="1:7" ht="12.75" customHeight="1" hidden="1">
      <c r="A164" s="4" t="s">
        <v>162</v>
      </c>
      <c r="B164" s="17" t="s">
        <v>198</v>
      </c>
      <c r="C164" s="29"/>
      <c r="D164" s="31">
        <v>153</v>
      </c>
      <c r="E164" s="30">
        <v>168</v>
      </c>
      <c r="F164" s="40"/>
      <c r="G164" s="38" t="e">
        <f t="shared" si="2"/>
        <v>#DIV/0!</v>
      </c>
    </row>
    <row r="165" spans="1:7" ht="12.75" customHeight="1" hidden="1">
      <c r="A165" s="4" t="s">
        <v>162</v>
      </c>
      <c r="B165" s="17" t="s">
        <v>199</v>
      </c>
      <c r="C165" s="29"/>
      <c r="D165" s="31">
        <v>1551</v>
      </c>
      <c r="E165" s="30">
        <v>1696</v>
      </c>
      <c r="F165" s="40"/>
      <c r="G165" s="38" t="e">
        <f t="shared" si="2"/>
        <v>#DIV/0!</v>
      </c>
    </row>
    <row r="166" spans="1:7" ht="96" hidden="1">
      <c r="A166" s="4" t="s">
        <v>162</v>
      </c>
      <c r="B166" s="17" t="s">
        <v>200</v>
      </c>
      <c r="C166" s="29"/>
      <c r="D166" s="31"/>
      <c r="E166" s="30"/>
      <c r="F166" s="40"/>
      <c r="G166" s="38" t="e">
        <f t="shared" si="2"/>
        <v>#DIV/0!</v>
      </c>
    </row>
    <row r="167" spans="1:7" ht="12.75" customHeight="1" hidden="1">
      <c r="A167" s="4" t="s">
        <v>201</v>
      </c>
      <c r="B167" s="17" t="s">
        <v>202</v>
      </c>
      <c r="C167" s="29"/>
      <c r="D167" s="31">
        <v>0</v>
      </c>
      <c r="E167" s="30">
        <v>780</v>
      </c>
      <c r="F167" s="40"/>
      <c r="G167" s="38" t="e">
        <f t="shared" si="2"/>
        <v>#DIV/0!</v>
      </c>
    </row>
    <row r="168" spans="1:7" ht="12.75" customHeight="1" hidden="1">
      <c r="A168" s="4" t="s">
        <v>203</v>
      </c>
      <c r="B168" s="17" t="s">
        <v>204</v>
      </c>
      <c r="C168" s="29"/>
      <c r="D168" s="31">
        <v>6448</v>
      </c>
      <c r="E168" s="30">
        <v>7054</v>
      </c>
      <c r="F168" s="40"/>
      <c r="G168" s="38" t="e">
        <f t="shared" si="2"/>
        <v>#DIV/0!</v>
      </c>
    </row>
    <row r="169" spans="1:7" ht="12.75" customHeight="1" hidden="1">
      <c r="A169" s="4" t="s">
        <v>184</v>
      </c>
      <c r="B169" s="17" t="s">
        <v>205</v>
      </c>
      <c r="C169" s="29"/>
      <c r="D169" s="31">
        <v>1570</v>
      </c>
      <c r="E169" s="30">
        <v>1718</v>
      </c>
      <c r="F169" s="40"/>
      <c r="G169" s="38" t="e">
        <f t="shared" si="2"/>
        <v>#DIV/0!</v>
      </c>
    </row>
    <row r="170" spans="1:7" ht="12.75" customHeight="1" hidden="1">
      <c r="A170" s="4" t="s">
        <v>206</v>
      </c>
      <c r="B170" s="17" t="s">
        <v>207</v>
      </c>
      <c r="C170" s="29"/>
      <c r="D170" s="31"/>
      <c r="E170" s="30"/>
      <c r="F170" s="40"/>
      <c r="G170" s="38" t="e">
        <f t="shared" si="2"/>
        <v>#DIV/0!</v>
      </c>
    </row>
    <row r="171" spans="1:7" ht="12.75" customHeight="1" hidden="1">
      <c r="A171" s="4" t="s">
        <v>208</v>
      </c>
      <c r="B171" s="17" t="s">
        <v>209</v>
      </c>
      <c r="C171" s="29"/>
      <c r="D171" s="31"/>
      <c r="E171" s="30"/>
      <c r="F171" s="40"/>
      <c r="G171" s="38" t="e">
        <f t="shared" si="2"/>
        <v>#DIV/0!</v>
      </c>
    </row>
    <row r="172" spans="1:7" ht="81" customHeight="1" hidden="1">
      <c r="A172" s="4" t="s">
        <v>210</v>
      </c>
      <c r="B172" s="17" t="s">
        <v>211</v>
      </c>
      <c r="C172" s="29"/>
      <c r="D172" s="31"/>
      <c r="E172" s="30"/>
      <c r="F172" s="40"/>
      <c r="G172" s="38" t="e">
        <f t="shared" si="2"/>
        <v>#DIV/0!</v>
      </c>
    </row>
    <row r="173" spans="1:7" ht="75" customHeight="1">
      <c r="A173" s="4" t="s">
        <v>203</v>
      </c>
      <c r="B173" s="17" t="s">
        <v>212</v>
      </c>
      <c r="C173" s="29">
        <v>9277884</v>
      </c>
      <c r="D173" s="31"/>
      <c r="E173" s="30"/>
      <c r="F173" s="40">
        <v>2044765</v>
      </c>
      <c r="G173" s="38">
        <f t="shared" si="2"/>
        <v>22.039130905279695</v>
      </c>
    </row>
    <row r="174" spans="1:7" ht="30" customHeight="1">
      <c r="A174" s="4" t="s">
        <v>213</v>
      </c>
      <c r="B174" s="17" t="s">
        <v>214</v>
      </c>
      <c r="C174" s="29">
        <v>2202000</v>
      </c>
      <c r="D174" s="31"/>
      <c r="E174" s="30"/>
      <c r="F174" s="40">
        <v>0</v>
      </c>
      <c r="G174" s="38">
        <f t="shared" si="2"/>
        <v>0</v>
      </c>
    </row>
    <row r="175" spans="1:7" ht="113.25" customHeight="1">
      <c r="A175" s="9" t="s">
        <v>215</v>
      </c>
      <c r="B175" s="21" t="s">
        <v>216</v>
      </c>
      <c r="C175" s="29">
        <v>358000</v>
      </c>
      <c r="D175" s="31"/>
      <c r="E175" s="30"/>
      <c r="F175" s="40">
        <v>27980</v>
      </c>
      <c r="G175" s="38">
        <f t="shared" si="2"/>
        <v>7.81564245810056</v>
      </c>
    </row>
    <row r="176" spans="1:7" ht="5.25" customHeight="1" hidden="1">
      <c r="A176" s="11" t="s">
        <v>254</v>
      </c>
      <c r="B176" s="22" t="s">
        <v>252</v>
      </c>
      <c r="C176" s="12"/>
      <c r="D176" s="35"/>
      <c r="E176" s="35"/>
      <c r="F176" s="40"/>
      <c r="G176" s="38" t="e">
        <f t="shared" si="2"/>
        <v>#DIV/0!</v>
      </c>
    </row>
    <row r="177" spans="1:7" ht="66.75" customHeight="1" hidden="1">
      <c r="A177" s="10" t="s">
        <v>208</v>
      </c>
      <c r="B177" s="23" t="s">
        <v>217</v>
      </c>
      <c r="C177" s="29"/>
      <c r="D177" s="31"/>
      <c r="E177" s="30"/>
      <c r="F177" s="40"/>
      <c r="G177" s="38" t="e">
        <f t="shared" si="2"/>
        <v>#DIV/0!</v>
      </c>
    </row>
    <row r="178" spans="1:7" ht="83.25" customHeight="1">
      <c r="A178" s="9" t="s">
        <v>254</v>
      </c>
      <c r="B178" s="14" t="s">
        <v>263</v>
      </c>
      <c r="C178" s="29">
        <v>1509000</v>
      </c>
      <c r="D178" s="31"/>
      <c r="E178" s="30"/>
      <c r="F178" s="40">
        <v>250767</v>
      </c>
      <c r="G178" s="38">
        <f t="shared" si="2"/>
        <v>16.618091451292248</v>
      </c>
    </row>
    <row r="179" spans="1:7" ht="138" customHeight="1">
      <c r="A179" s="4" t="s">
        <v>258</v>
      </c>
      <c r="B179" s="20" t="s">
        <v>259</v>
      </c>
      <c r="C179" s="29">
        <v>3793000</v>
      </c>
      <c r="D179" s="31"/>
      <c r="E179" s="30"/>
      <c r="F179" s="40">
        <v>943870</v>
      </c>
      <c r="G179" s="38">
        <f t="shared" si="2"/>
        <v>24.884524123385184</v>
      </c>
    </row>
    <row r="180" spans="1:7" ht="13.5" customHeight="1">
      <c r="A180" s="5" t="s">
        <v>218</v>
      </c>
      <c r="B180" s="19" t="s">
        <v>219</v>
      </c>
      <c r="C180" s="27">
        <f>C186+C188</f>
        <v>6534000</v>
      </c>
      <c r="D180" s="34">
        <f>SUM(D182:D191)</f>
        <v>5723</v>
      </c>
      <c r="E180" s="34">
        <f>SUM(E182:E191)</f>
        <v>6241</v>
      </c>
      <c r="F180" s="27">
        <f>F186+F188</f>
        <v>859750</v>
      </c>
      <c r="G180" s="38">
        <f t="shared" si="2"/>
        <v>13.158096112641568</v>
      </c>
    </row>
    <row r="181" spans="1:7" ht="96" hidden="1">
      <c r="A181" s="4" t="s">
        <v>220</v>
      </c>
      <c r="B181" s="17" t="s">
        <v>221</v>
      </c>
      <c r="C181" s="32"/>
      <c r="D181" s="34"/>
      <c r="E181" s="34"/>
      <c r="F181" s="40"/>
      <c r="G181" s="38" t="e">
        <f t="shared" si="2"/>
        <v>#DIV/0!</v>
      </c>
    </row>
    <row r="182" spans="1:7" ht="59.25" customHeight="1" hidden="1">
      <c r="A182" s="4" t="s">
        <v>222</v>
      </c>
      <c r="B182" s="17" t="s">
        <v>223</v>
      </c>
      <c r="C182" s="29"/>
      <c r="D182" s="31"/>
      <c r="E182" s="30"/>
      <c r="F182" s="40"/>
      <c r="G182" s="38" t="e">
        <f t="shared" si="2"/>
        <v>#DIV/0!</v>
      </c>
    </row>
    <row r="183" spans="1:7" ht="77.25" customHeight="1" hidden="1">
      <c r="A183" s="4" t="s">
        <v>224</v>
      </c>
      <c r="B183" s="17" t="s">
        <v>225</v>
      </c>
      <c r="C183" s="29"/>
      <c r="D183" s="31"/>
      <c r="E183" s="30"/>
      <c r="F183" s="40"/>
      <c r="G183" s="38" t="e">
        <f t="shared" si="2"/>
        <v>#DIV/0!</v>
      </c>
    </row>
    <row r="184" spans="1:7" ht="33" customHeight="1" hidden="1">
      <c r="A184" s="4" t="s">
        <v>226</v>
      </c>
      <c r="B184" s="17" t="s">
        <v>227</v>
      </c>
      <c r="C184" s="29"/>
      <c r="D184" s="31"/>
      <c r="E184" s="30"/>
      <c r="F184" s="40"/>
      <c r="G184" s="38" t="e">
        <f t="shared" si="2"/>
        <v>#DIV/0!</v>
      </c>
    </row>
    <row r="185" spans="1:7" ht="0.75" customHeight="1">
      <c r="A185" s="4" t="s">
        <v>228</v>
      </c>
      <c r="B185" s="17" t="s">
        <v>227</v>
      </c>
      <c r="C185" s="29"/>
      <c r="D185" s="31"/>
      <c r="E185" s="30"/>
      <c r="F185" s="40"/>
      <c r="G185" s="38" t="e">
        <f t="shared" si="2"/>
        <v>#DIV/0!</v>
      </c>
    </row>
    <row r="186" spans="1:7" ht="41.25" customHeight="1">
      <c r="A186" s="4" t="s">
        <v>229</v>
      </c>
      <c r="B186" s="17" t="s">
        <v>227</v>
      </c>
      <c r="C186" s="29">
        <v>110000</v>
      </c>
      <c r="D186" s="31">
        <v>3805</v>
      </c>
      <c r="E186" s="30">
        <v>4163</v>
      </c>
      <c r="F186" s="40">
        <v>0</v>
      </c>
      <c r="G186" s="38">
        <f t="shared" si="2"/>
        <v>0</v>
      </c>
    </row>
    <row r="187" spans="1:7" ht="34.5" customHeight="1" hidden="1">
      <c r="A187" s="4" t="s">
        <v>229</v>
      </c>
      <c r="B187" s="17" t="s">
        <v>230</v>
      </c>
      <c r="C187" s="29"/>
      <c r="D187" s="31">
        <v>1703</v>
      </c>
      <c r="E187" s="30">
        <v>1863</v>
      </c>
      <c r="F187" s="40"/>
      <c r="G187" s="38" t="e">
        <f t="shared" si="2"/>
        <v>#DIV/0!</v>
      </c>
    </row>
    <row r="188" spans="1:7" ht="96" customHeight="1">
      <c r="A188" s="4" t="s">
        <v>255</v>
      </c>
      <c r="B188" s="17" t="s">
        <v>256</v>
      </c>
      <c r="C188" s="29">
        <v>6424000</v>
      </c>
      <c r="D188" s="31"/>
      <c r="E188" s="30"/>
      <c r="F188" s="40">
        <v>859750</v>
      </c>
      <c r="G188" s="38">
        <f t="shared" si="2"/>
        <v>13.38340597758406</v>
      </c>
    </row>
    <row r="189" spans="1:7" ht="69" hidden="1">
      <c r="A189" s="4" t="s">
        <v>229</v>
      </c>
      <c r="B189" s="17" t="s">
        <v>231</v>
      </c>
      <c r="C189" s="29"/>
      <c r="D189" s="31"/>
      <c r="E189" s="30"/>
      <c r="F189" s="26"/>
      <c r="G189" s="38" t="e">
        <f t="shared" si="2"/>
        <v>#DIV/0!</v>
      </c>
    </row>
    <row r="190" spans="1:7" ht="110.25" hidden="1">
      <c r="A190" s="4" t="s">
        <v>232</v>
      </c>
      <c r="B190" s="17" t="s">
        <v>233</v>
      </c>
      <c r="C190" s="29"/>
      <c r="D190" s="31"/>
      <c r="E190" s="30"/>
      <c r="F190" s="26"/>
      <c r="G190" s="38" t="e">
        <f t="shared" si="2"/>
        <v>#DIV/0!</v>
      </c>
    </row>
    <row r="191" spans="1:7" ht="34.5" customHeight="1" hidden="1">
      <c r="A191" s="4" t="s">
        <v>234</v>
      </c>
      <c r="B191" s="17" t="s">
        <v>235</v>
      </c>
      <c r="C191" s="29"/>
      <c r="D191" s="31">
        <v>215</v>
      </c>
      <c r="E191" s="30">
        <v>215</v>
      </c>
      <c r="F191" s="26"/>
      <c r="G191" s="38" t="e">
        <f t="shared" si="2"/>
        <v>#DIV/0!</v>
      </c>
    </row>
    <row r="192" spans="1:7" ht="31.5" customHeight="1" hidden="1">
      <c r="A192" s="4" t="s">
        <v>236</v>
      </c>
      <c r="B192" s="17" t="s">
        <v>227</v>
      </c>
      <c r="C192" s="29"/>
      <c r="D192" s="31"/>
      <c r="E192" s="30"/>
      <c r="F192" s="26"/>
      <c r="G192" s="38" t="e">
        <f t="shared" si="2"/>
        <v>#DIV/0!</v>
      </c>
    </row>
    <row r="193" spans="1:7" ht="18" customHeight="1">
      <c r="A193" s="6"/>
      <c r="B193" s="24" t="s">
        <v>237</v>
      </c>
      <c r="C193" s="27">
        <f>C73+C6</f>
        <v>511212345</v>
      </c>
      <c r="D193" s="36" t="e">
        <f>#REF!+D73+D6</f>
        <v>#REF!</v>
      </c>
      <c r="E193" s="36" t="e">
        <f>#REF!+E73+E6</f>
        <v>#REF!</v>
      </c>
      <c r="F193" s="27">
        <f>F73+F6</f>
        <v>114805793</v>
      </c>
      <c r="G193" s="38">
        <f t="shared" si="2"/>
        <v>22.457554893358452</v>
      </c>
    </row>
    <row r="194" ht="12.75" hidden="1">
      <c r="G194" s="1"/>
    </row>
    <row r="195" spans="2:7" ht="12.75" hidden="1">
      <c r="B195" s="7"/>
      <c r="C195" s="7"/>
      <c r="D195" s="1" t="s">
        <v>238</v>
      </c>
      <c r="G195" s="1"/>
    </row>
    <row r="196" ht="12.75" hidden="1">
      <c r="G196" s="1"/>
    </row>
    <row r="197" ht="12.75" hidden="1">
      <c r="G197" s="1"/>
    </row>
    <row r="198" ht="12.75" hidden="1">
      <c r="G198" s="1"/>
    </row>
    <row r="199" ht="12.75" hidden="1">
      <c r="G199" s="1"/>
    </row>
    <row r="200" ht="12.75" hidden="1">
      <c r="G200" s="1"/>
    </row>
    <row r="201" ht="12.75" hidden="1">
      <c r="G201" s="1"/>
    </row>
    <row r="202" ht="12.75" hidden="1">
      <c r="G202" s="1"/>
    </row>
    <row r="203" ht="12.75" hidden="1">
      <c r="G203" s="1"/>
    </row>
    <row r="204" ht="12.75" hidden="1">
      <c r="G204" s="1"/>
    </row>
    <row r="205" ht="12.75" hidden="1">
      <c r="G205" s="1"/>
    </row>
    <row r="206" ht="12.75" hidden="1">
      <c r="G206" s="1"/>
    </row>
    <row r="207" ht="12.75" hidden="1">
      <c r="G207" s="1"/>
    </row>
    <row r="208" ht="12.75" hidden="1">
      <c r="G208" s="1"/>
    </row>
    <row r="209" ht="12.75" hidden="1">
      <c r="G209" s="1"/>
    </row>
    <row r="210" ht="12.75" hidden="1">
      <c r="G210" s="1"/>
    </row>
    <row r="211" ht="12.75" hidden="1">
      <c r="G211" s="1"/>
    </row>
    <row r="212" ht="12.75" hidden="1">
      <c r="G212" s="1"/>
    </row>
    <row r="213" ht="12.75" hidden="1">
      <c r="G213" s="1"/>
    </row>
    <row r="214" ht="12.75" hidden="1">
      <c r="G214" s="1"/>
    </row>
    <row r="215" ht="12.75" hidden="1">
      <c r="G215" s="1"/>
    </row>
    <row r="216" ht="12.75" hidden="1">
      <c r="G216" s="1"/>
    </row>
    <row r="217" ht="12.75" hidden="1">
      <c r="G217" s="1"/>
    </row>
    <row r="218" ht="12.75" hidden="1">
      <c r="G218" s="1"/>
    </row>
    <row r="219" ht="12.75" hidden="1">
      <c r="G219" s="1"/>
    </row>
    <row r="220" ht="12.75" hidden="1">
      <c r="G220" s="1"/>
    </row>
    <row r="221" ht="12.75" hidden="1">
      <c r="G221" s="1"/>
    </row>
    <row r="222" ht="12.75" hidden="1">
      <c r="G222" s="1"/>
    </row>
    <row r="223" ht="12.75" hidden="1">
      <c r="G223" s="1"/>
    </row>
    <row r="224" ht="12.75" hidden="1">
      <c r="G224" s="1"/>
    </row>
    <row r="225" ht="12.75" hidden="1">
      <c r="G225" s="1"/>
    </row>
    <row r="226" ht="12.75" hidden="1">
      <c r="G226" s="1"/>
    </row>
    <row r="227" ht="12.75" hidden="1">
      <c r="G227" s="1"/>
    </row>
    <row r="228" ht="12.75" hidden="1">
      <c r="G228" s="1"/>
    </row>
    <row r="229" ht="12.75" hidden="1">
      <c r="G229" s="1"/>
    </row>
    <row r="230" ht="12.75" hidden="1">
      <c r="G230" s="1"/>
    </row>
    <row r="231" ht="12.75" hidden="1">
      <c r="G231" s="1"/>
    </row>
    <row r="232" ht="12.75" hidden="1">
      <c r="G232" s="1"/>
    </row>
    <row r="233" ht="12.75" hidden="1">
      <c r="G233" s="1"/>
    </row>
    <row r="234" ht="12.75" hidden="1">
      <c r="G234" s="1"/>
    </row>
    <row r="235" ht="12.75" hidden="1">
      <c r="G235" s="1"/>
    </row>
    <row r="236" ht="12.75" hidden="1">
      <c r="G236" s="1"/>
    </row>
    <row r="237" ht="12.75" hidden="1">
      <c r="G237" s="1"/>
    </row>
    <row r="238" ht="12.75" hidden="1">
      <c r="G238" s="1"/>
    </row>
    <row r="239" ht="12.75" hidden="1">
      <c r="G239" s="1"/>
    </row>
    <row r="240" ht="12.75" hidden="1">
      <c r="G240" s="1"/>
    </row>
    <row r="241" ht="12.75" hidden="1">
      <c r="G241" s="1"/>
    </row>
    <row r="242" ht="12.75" hidden="1">
      <c r="G242" s="1"/>
    </row>
    <row r="243" ht="12.75" hidden="1">
      <c r="G243" s="1"/>
    </row>
    <row r="244" ht="12.75" hidden="1">
      <c r="G244" s="1"/>
    </row>
    <row r="245" ht="12.75" hidden="1">
      <c r="G245" s="1"/>
    </row>
    <row r="246" ht="12.75" hidden="1">
      <c r="G246" s="1"/>
    </row>
    <row r="247" ht="12.75" hidden="1">
      <c r="G247" s="1"/>
    </row>
    <row r="248" ht="12.75" hidden="1">
      <c r="G248" s="1"/>
    </row>
    <row r="249" ht="12.75" hidden="1">
      <c r="G249" s="1"/>
    </row>
    <row r="250" ht="12.75" hidden="1">
      <c r="G250" s="1"/>
    </row>
    <row r="251" ht="12.75" hidden="1">
      <c r="G251" s="1"/>
    </row>
    <row r="252" ht="12.75" hidden="1">
      <c r="G252" s="1"/>
    </row>
    <row r="253" ht="12.75" hidden="1">
      <c r="G253" s="1"/>
    </row>
    <row r="254" ht="12.75" hidden="1">
      <c r="G254" s="1"/>
    </row>
    <row r="255" ht="12.75" hidden="1">
      <c r="G255" s="1"/>
    </row>
    <row r="256" ht="12.75" hidden="1">
      <c r="G256" s="1"/>
    </row>
    <row r="257" ht="12.75" hidden="1">
      <c r="G257" s="1"/>
    </row>
    <row r="258" ht="12.75" hidden="1">
      <c r="G258" s="1"/>
    </row>
    <row r="259" ht="12.75" hidden="1">
      <c r="G259" s="1"/>
    </row>
    <row r="260" ht="12.75" hidden="1">
      <c r="G260" s="1"/>
    </row>
    <row r="261" ht="12.75" hidden="1">
      <c r="G261" s="1"/>
    </row>
    <row r="262" ht="12.75" hidden="1">
      <c r="G262" s="1"/>
    </row>
    <row r="263" ht="12.75" hidden="1">
      <c r="G263" s="1"/>
    </row>
    <row r="264" ht="12.75" hidden="1">
      <c r="G264" s="1"/>
    </row>
    <row r="265" ht="12.75" hidden="1">
      <c r="G265" s="1"/>
    </row>
    <row r="266" ht="12.75" hidden="1">
      <c r="G266" s="1"/>
    </row>
    <row r="267" ht="12.75" hidden="1">
      <c r="G267" s="1"/>
    </row>
    <row r="268" ht="12.75" hidden="1">
      <c r="G268" s="1"/>
    </row>
    <row r="269" ht="12.75" hidden="1">
      <c r="G269" s="1"/>
    </row>
    <row r="270" ht="12.75" hidden="1">
      <c r="G270" s="1"/>
    </row>
    <row r="271" ht="12.75" hidden="1">
      <c r="G271" s="1"/>
    </row>
    <row r="272" ht="12.75" hidden="1">
      <c r="G272" s="1"/>
    </row>
    <row r="273" ht="12.75" hidden="1">
      <c r="G273" s="1"/>
    </row>
    <row r="274" ht="12.75" hidden="1">
      <c r="G274" s="1"/>
    </row>
    <row r="275" ht="12.75" hidden="1">
      <c r="G275" s="1"/>
    </row>
    <row r="276" ht="12.75" hidden="1">
      <c r="G276" s="1"/>
    </row>
    <row r="277" ht="12.75" hidden="1">
      <c r="G277" s="1"/>
    </row>
    <row r="278" ht="12.75" hidden="1">
      <c r="G278" s="1"/>
    </row>
    <row r="279" ht="12.75" hidden="1">
      <c r="G279" s="1"/>
    </row>
    <row r="280" ht="12.75" hidden="1">
      <c r="G280" s="1"/>
    </row>
    <row r="281" ht="12.75" hidden="1">
      <c r="G281" s="1"/>
    </row>
    <row r="282" ht="12.75" hidden="1">
      <c r="G282" s="1"/>
    </row>
    <row r="283" ht="12.75" hidden="1">
      <c r="G283" s="1"/>
    </row>
    <row r="284" ht="12.75" hidden="1">
      <c r="G284" s="1"/>
    </row>
    <row r="285" ht="12.75" hidden="1">
      <c r="G285" s="1"/>
    </row>
    <row r="286" ht="12.75" hidden="1">
      <c r="G286" s="1"/>
    </row>
    <row r="287" ht="12.75" hidden="1">
      <c r="G287" s="1"/>
    </row>
    <row r="288" ht="12.75" hidden="1">
      <c r="G288" s="1"/>
    </row>
    <row r="289" ht="12.75" hidden="1">
      <c r="G289" s="1"/>
    </row>
    <row r="290" ht="12.75" hidden="1">
      <c r="G290" s="1"/>
    </row>
    <row r="291" ht="12.75" hidden="1">
      <c r="G291" s="1"/>
    </row>
    <row r="292" ht="12.75" hidden="1">
      <c r="G292" s="1"/>
    </row>
    <row r="293" ht="12.75">
      <c r="G293" s="1"/>
    </row>
    <row r="294" ht="12.75">
      <c r="G294" s="1"/>
    </row>
  </sheetData>
  <sheetProtection selectLockedCells="1" selectUnlockedCells="1"/>
  <autoFilter ref="A5:E193"/>
  <mergeCells count="2">
    <mergeCell ref="A3:G3"/>
    <mergeCell ref="B1:G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2014-05-05T06:33:26Z</cp:lastPrinted>
  <dcterms:created xsi:type="dcterms:W3CDTF">2013-10-22T04:30:45Z</dcterms:created>
  <dcterms:modified xsi:type="dcterms:W3CDTF">2014-05-08T07:37:40Z</dcterms:modified>
  <cp:category/>
  <cp:version/>
  <cp:contentType/>
  <cp:contentStatus/>
</cp:coreProperties>
</file>