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440" windowHeight="11130" activeTab="0"/>
  </bookViews>
  <sheets>
    <sheet name="902_Культура" sheetId="1" r:id="rId1"/>
  </sheets>
  <definedNames>
    <definedName name="_xlnm.Print_Area" localSheetId="0">'902_Культура'!$A$1:$K$41</definedName>
  </definedNames>
  <calcPr fullCalcOnLoad="1"/>
</workbook>
</file>

<file path=xl/sharedStrings.xml><?xml version="1.0" encoding="utf-8"?>
<sst xmlns="http://schemas.openxmlformats.org/spreadsheetml/2006/main" count="69" uniqueCount="38">
  <si>
    <t>№</t>
  </si>
  <si>
    <t>2012 г.</t>
  </si>
  <si>
    <t>2015 г.</t>
  </si>
  <si>
    <t>2016 г.</t>
  </si>
  <si>
    <t>2017 г.</t>
  </si>
  <si>
    <t>2018 г.</t>
  </si>
  <si>
    <t>Х</t>
  </si>
  <si>
    <t>Темп роста к предыдущему году, %</t>
  </si>
  <si>
    <t>Размер начислений на фонд оплаты труда, %</t>
  </si>
  <si>
    <t> Х</t>
  </si>
  <si>
    <t>в том числе:</t>
  </si>
  <si>
    <t>включая средства, полученные за счет проведения мероприятий по оптимизации, из них:</t>
  </si>
  <si>
    <t>2013 г. факт</t>
  </si>
  <si>
    <t>по Плану мероприятий ("дорожной карте") «Изменения в отраслях социальной сферы, направленные на повышение
эффективности сферы культуры Ярославской области», процент</t>
  </si>
  <si>
    <t>Доля средств от приносящей доход деятельности в фонде заработной платы по работникам учреждений культуры, %</t>
  </si>
  <si>
    <t xml:space="preserve">              Категория работников: работники учреждений культуры</t>
  </si>
  <si>
    <t xml:space="preserve">Фонд оплаты труда с начислениями, тыс..руб. </t>
  </si>
  <si>
    <t>от оптимизации численности персонала, в том числе административно-управленческого персонала, тыс. руб</t>
  </si>
  <si>
    <t>за счет средств консолидированного бюджета МР,  тыс.руб.</t>
  </si>
  <si>
    <t xml:space="preserve">Прирост фонда оплаты труда с начислениями к 2013 г., тыс.руб. </t>
  </si>
  <si>
    <t>от сокращения и оптимизации расходов на содержание учреждений, тыс. руб.</t>
  </si>
  <si>
    <t>2014-2018г.г.</t>
  </si>
  <si>
    <t>от реструктуризации сети, тыс. руб.</t>
  </si>
  <si>
    <t>Итого объем средств , предусмотренный на повышение оплаты труда, тыс. руб. (стр. 15+20)</t>
  </si>
  <si>
    <t>Соотношение объема средств от мероприятий по оптимизации к сумме объема средств, требуемого на повышение оплаты труда (строка 16/ строка 21 * 100%), %</t>
  </si>
  <si>
    <t xml:space="preserve"> Соотношение средней заработной платы  работников учреждений культуры  и средней заработной платы в Ярославской области: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</si>
  <si>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Показатели на прогнозный период определяются в соответствии с муниципальными планами мероприятий («дорожными картами») изменений в отраслях социальной сферы, направленных на повышение эффективности сферы культуры (2013-2018 годы).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Отчет за 2013 г. по показателям представляется на основе данных Росстата, в т.ч. ЗП-Культура(т.е. только по учреждениям , зарегистрированным по ОКВЭД "культура".                                                                                                                                                                                                                             - Соотношение  объема   средств от  мероприятий  по оптимизации  к  сумме объема средств,    требуемого  на  повышение оплаты труда за период              2014 - 2018 г.г. должно быть не менее 10%                              </t>
  </si>
  <si>
    <t>за счет средств от приносящей доход деятельности, тыс.руб.</t>
  </si>
  <si>
    <r>
      <t xml:space="preserve">Среднесписочная численность  работников учреждений культуры, </t>
    </r>
    <r>
      <rPr>
        <b/>
        <sz val="10"/>
        <color indexed="8"/>
        <rFont val="Times New Roman"/>
        <family val="1"/>
      </rPr>
      <t>человек</t>
    </r>
  </si>
  <si>
    <r>
      <t xml:space="preserve">Численность населения МР, </t>
    </r>
    <r>
      <rPr>
        <b/>
        <sz val="10"/>
        <color indexed="8"/>
        <rFont val="Times New Roman"/>
        <family val="1"/>
      </rPr>
      <t>чел.</t>
    </r>
  </si>
  <si>
    <r>
      <t xml:space="preserve">Средняя заработная плата по субъекту Российской Федерации,  </t>
    </r>
    <r>
      <rPr>
        <b/>
        <sz val="10"/>
        <color indexed="8"/>
        <rFont val="Times New Roman"/>
        <family val="1"/>
      </rPr>
      <t>рублей</t>
    </r>
  </si>
  <si>
    <r>
      <t xml:space="preserve">Среднемесячная заработная плата работников учреждений культуры МР, </t>
    </r>
    <r>
      <rPr>
        <b/>
        <sz val="10"/>
        <color indexed="8"/>
        <rFont val="Times New Roman"/>
        <family val="1"/>
      </rPr>
      <t>рублей</t>
    </r>
  </si>
  <si>
    <t>2014 г.факт</t>
  </si>
  <si>
    <t xml:space="preserve">                                                                                                                                          Приложение
                                                                                                                                                                                                         к плану мероприятий ("дорожной карте")
                                                                                                                                                                                                                                          по реализации изменений, направленных на повышение,
                                                                                                                                                                                                                            эффективности сферы культуры в  Первомайском МР</t>
  </si>
  <si>
    <t>Показатели нормативов плана мероприятий ("дорожной карты") по реализации изменений,
направленных на повышение эффективности сферы культуры Первомайского МР</t>
  </si>
  <si>
    <t>Первомайский  муниципальный район</t>
  </si>
  <si>
    <t>Наименование показателя</t>
  </si>
  <si>
    <t>по Первомайскому МР,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</si>
</sst>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 wrapText="1"/>
    </xf>
    <xf numFmtId="0" fontId="40" fillId="0" borderId="1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wrapText="1"/>
    </xf>
    <xf numFmtId="3" fontId="39" fillId="33" borderId="11" xfId="0" applyNumberFormat="1" applyFont="1" applyFill="1" applyBorder="1" applyAlignment="1">
      <alignment horizontal="right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4" fontId="39" fillId="0" borderId="11" xfId="0" applyNumberFormat="1" applyFont="1" applyFill="1" applyBorder="1" applyAlignment="1">
      <alignment horizontal="right" vertical="center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left" vertical="center" wrapText="1"/>
    </xf>
    <xf numFmtId="164" fontId="39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/>
    </xf>
    <xf numFmtId="164" fontId="39" fillId="0" borderId="11" xfId="0" applyNumberFormat="1" applyFont="1" applyFill="1" applyBorder="1" applyAlignment="1">
      <alignment horizontal="center"/>
    </xf>
    <xf numFmtId="2" fontId="39" fillId="33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wrapText="1"/>
    </xf>
    <xf numFmtId="164" fontId="39" fillId="0" borderId="11" xfId="0" applyNumberFormat="1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left" wrapText="1"/>
    </xf>
    <xf numFmtId="164" fontId="39" fillId="33" borderId="11" xfId="0" applyNumberFormat="1" applyFont="1" applyFill="1" applyBorder="1" applyAlignment="1">
      <alignment horizontal="center" wrapText="1"/>
    </xf>
    <xf numFmtId="164" fontId="39" fillId="0" borderId="12" xfId="0" applyNumberFormat="1" applyFont="1" applyFill="1" applyBorder="1" applyAlignment="1">
      <alignment horizontal="center" wrapText="1"/>
    </xf>
    <xf numFmtId="164" fontId="39" fillId="0" borderId="13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43" fillId="0" borderId="0" xfId="0" applyNumberFormat="1" applyFont="1" applyFill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9.140625" defaultRowHeight="15"/>
  <cols>
    <col min="1" max="1" width="4.7109375" style="1" customWidth="1"/>
    <col min="2" max="2" width="8.140625" style="1" customWidth="1"/>
    <col min="3" max="3" width="60.7109375" style="1" customWidth="1"/>
    <col min="4" max="4" width="13.00390625" style="1" customWidth="1"/>
    <col min="5" max="5" width="13.28125" style="1" customWidth="1"/>
    <col min="6" max="6" width="12.00390625" style="1" customWidth="1"/>
    <col min="7" max="7" width="12.57421875" style="1" customWidth="1"/>
    <col min="8" max="8" width="12.7109375" style="1" customWidth="1"/>
    <col min="9" max="10" width="13.7109375" style="1" customWidth="1"/>
    <col min="11" max="11" width="13.57421875" style="1" customWidth="1"/>
    <col min="12" max="16384" width="9.140625" style="1" customWidth="1"/>
  </cols>
  <sheetData>
    <row r="1" spans="2:11" ht="80.25" customHeight="1">
      <c r="B1" s="41" t="s">
        <v>33</v>
      </c>
      <c r="C1" s="42"/>
      <c r="D1" s="42"/>
      <c r="E1" s="42"/>
      <c r="F1" s="42"/>
      <c r="G1" s="42"/>
      <c r="H1" s="42"/>
      <c r="I1" s="42"/>
      <c r="J1" s="42"/>
      <c r="K1" s="42"/>
    </row>
    <row r="2" spans="1:12" ht="30" customHeight="1">
      <c r="A2" s="39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7"/>
    </row>
    <row r="3" spans="1:12" ht="15">
      <c r="A3" s="7"/>
      <c r="B3" s="7"/>
      <c r="C3" s="37" t="s">
        <v>35</v>
      </c>
      <c r="D3" s="37"/>
      <c r="E3" s="37"/>
      <c r="F3" s="37"/>
      <c r="G3" s="37"/>
      <c r="H3" s="37"/>
      <c r="I3" s="37"/>
      <c r="J3" s="37"/>
      <c r="K3" s="37"/>
      <c r="L3" s="37"/>
    </row>
    <row r="4" spans="1:12" ht="15" customHeight="1">
      <c r="A4" s="7"/>
      <c r="B4" s="38" t="s">
        <v>15</v>
      </c>
      <c r="C4" s="38"/>
      <c r="D4" s="38"/>
      <c r="E4" s="38"/>
      <c r="F4" s="38"/>
      <c r="G4" s="38"/>
      <c r="H4" s="38"/>
      <c r="I4" s="38"/>
      <c r="J4" s="38"/>
      <c r="K4" s="38"/>
      <c r="L4" s="7"/>
    </row>
    <row r="5" spans="1:1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>
      <c r="A6" s="7"/>
      <c r="B6" s="8" t="s">
        <v>0</v>
      </c>
      <c r="C6" s="8" t="s">
        <v>36</v>
      </c>
      <c r="D6" s="8" t="s">
        <v>1</v>
      </c>
      <c r="E6" s="8" t="s">
        <v>12</v>
      </c>
      <c r="F6" s="33" t="s">
        <v>32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21</v>
      </c>
      <c r="L6" s="7"/>
    </row>
    <row r="7" spans="1:12" ht="15">
      <c r="A7" s="7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7"/>
    </row>
    <row r="8" spans="2:11" s="2" customFormat="1" ht="25.5">
      <c r="B8" s="8">
        <v>1</v>
      </c>
      <c r="C8" s="9" t="s">
        <v>28</v>
      </c>
      <c r="D8" s="10"/>
      <c r="E8" s="11">
        <v>96</v>
      </c>
      <c r="F8" s="11">
        <v>91</v>
      </c>
      <c r="G8" s="11">
        <v>91</v>
      </c>
      <c r="H8" s="11">
        <v>91</v>
      </c>
      <c r="I8" s="11">
        <v>90</v>
      </c>
      <c r="J8" s="11">
        <v>90</v>
      </c>
      <c r="K8" s="11" t="s">
        <v>6</v>
      </c>
    </row>
    <row r="9" spans="2:11" s="2" customFormat="1" ht="33" customHeight="1">
      <c r="B9" s="8">
        <v>2</v>
      </c>
      <c r="C9" s="9" t="s">
        <v>29</v>
      </c>
      <c r="D9" s="12">
        <v>10720</v>
      </c>
      <c r="E9" s="11">
        <v>10563</v>
      </c>
      <c r="F9" s="11">
        <v>10303</v>
      </c>
      <c r="G9" s="13">
        <v>10303</v>
      </c>
      <c r="H9" s="13">
        <v>10303</v>
      </c>
      <c r="I9" s="13">
        <v>10303</v>
      </c>
      <c r="J9" s="13">
        <v>10303</v>
      </c>
      <c r="K9" s="11" t="s">
        <v>6</v>
      </c>
    </row>
    <row r="10" spans="2:11" s="2" customFormat="1" ht="47.25" customHeight="1">
      <c r="B10" s="8">
        <v>3</v>
      </c>
      <c r="C10" s="14" t="s">
        <v>25</v>
      </c>
      <c r="D10" s="15"/>
      <c r="E10" s="15"/>
      <c r="F10" s="15"/>
      <c r="G10" s="15"/>
      <c r="H10" s="15"/>
      <c r="I10" s="15"/>
      <c r="J10" s="15"/>
      <c r="K10" s="11"/>
    </row>
    <row r="11" spans="2:11" s="2" customFormat="1" ht="46.5" customHeight="1">
      <c r="B11" s="8"/>
      <c r="C11" s="9"/>
      <c r="D11" s="16"/>
      <c r="E11" s="16"/>
      <c r="F11" s="16"/>
      <c r="G11" s="16"/>
      <c r="H11" s="16"/>
      <c r="I11" s="16"/>
      <c r="J11" s="16"/>
      <c r="K11" s="16"/>
    </row>
    <row r="12" spans="2:11" s="2" customFormat="1" ht="73.5" customHeight="1">
      <c r="B12" s="8">
        <v>4</v>
      </c>
      <c r="C12" s="17" t="s">
        <v>13</v>
      </c>
      <c r="D12" s="16" t="s">
        <v>6</v>
      </c>
      <c r="E12" s="16">
        <v>69.1</v>
      </c>
      <c r="F12" s="16">
        <v>70.6</v>
      </c>
      <c r="G12" s="19">
        <v>78.7</v>
      </c>
      <c r="H12" s="16">
        <v>71.4</v>
      </c>
      <c r="I12" s="16">
        <v>100</v>
      </c>
      <c r="J12" s="16">
        <v>100</v>
      </c>
      <c r="K12" s="16" t="s">
        <v>6</v>
      </c>
    </row>
    <row r="13" spans="2:11" s="2" customFormat="1" ht="42.75" customHeight="1">
      <c r="B13" s="8">
        <v>5</v>
      </c>
      <c r="C13" s="18" t="s">
        <v>37</v>
      </c>
      <c r="D13" s="16">
        <f>D16/D14*100</f>
        <v>40.30027657052548</v>
      </c>
      <c r="E13" s="16">
        <f>E16/E14*100</f>
        <v>40.05383403361344</v>
      </c>
      <c r="F13" s="16">
        <f>F16/F14*100</f>
        <v>44.03064322395612</v>
      </c>
      <c r="G13" s="16">
        <v>0</v>
      </c>
      <c r="H13" s="16">
        <f>H16/H14*100</f>
        <v>52.54450248522602</v>
      </c>
      <c r="I13" s="16">
        <f>I16/I14*100</f>
        <v>73.61408163374387</v>
      </c>
      <c r="J13" s="16">
        <f>J16/J14*100</f>
        <v>73.58238643192591</v>
      </c>
      <c r="K13" s="16" t="s">
        <v>6</v>
      </c>
    </row>
    <row r="14" spans="1:12" ht="15">
      <c r="A14" s="7"/>
      <c r="B14" s="8">
        <v>6</v>
      </c>
      <c r="C14" s="9" t="s">
        <v>30</v>
      </c>
      <c r="D14" s="16">
        <v>20248</v>
      </c>
      <c r="E14" s="16">
        <v>22848</v>
      </c>
      <c r="F14" s="16">
        <v>25139.3</v>
      </c>
      <c r="G14" s="19">
        <v>23338.9</v>
      </c>
      <c r="H14" s="16">
        <v>25751.01</v>
      </c>
      <c r="I14" s="16">
        <v>28673.8</v>
      </c>
      <c r="J14" s="16">
        <v>31899</v>
      </c>
      <c r="K14" s="19" t="s">
        <v>6</v>
      </c>
      <c r="L14" s="7"/>
    </row>
    <row r="15" spans="1:12" ht="15">
      <c r="A15" s="7"/>
      <c r="B15" s="20">
        <v>7</v>
      </c>
      <c r="C15" s="21" t="s">
        <v>7</v>
      </c>
      <c r="D15" s="22" t="s">
        <v>6</v>
      </c>
      <c r="E15" s="34">
        <v>112.8</v>
      </c>
      <c r="F15" s="34">
        <v>110</v>
      </c>
      <c r="G15" s="34">
        <v>92.8</v>
      </c>
      <c r="H15" s="34">
        <v>110.3</v>
      </c>
      <c r="I15" s="34">
        <v>111.4</v>
      </c>
      <c r="J15" s="34">
        <v>111.2</v>
      </c>
      <c r="K15" s="22" t="s">
        <v>6</v>
      </c>
      <c r="L15" s="7"/>
    </row>
    <row r="16" spans="1:12" ht="26.25">
      <c r="A16" s="7"/>
      <c r="B16" s="8">
        <v>8</v>
      </c>
      <c r="C16" s="9" t="s">
        <v>31</v>
      </c>
      <c r="D16" s="16">
        <v>8160</v>
      </c>
      <c r="E16" s="19">
        <v>9151.5</v>
      </c>
      <c r="F16" s="23">
        <f>E16*F17/100</f>
        <v>11068.995492</v>
      </c>
      <c r="G16" s="23">
        <f>F16*G17/100</f>
        <v>13530.7400894208</v>
      </c>
      <c r="H16" s="23">
        <f>G16*H17/100</f>
        <v>13530.7400894208</v>
      </c>
      <c r="I16" s="32">
        <f>H16*I17/100</f>
        <v>21107.954539496448</v>
      </c>
      <c r="J16" s="32">
        <f>I16*J17/100</f>
        <v>23472.04544792005</v>
      </c>
      <c r="K16" s="23" t="s">
        <v>6</v>
      </c>
      <c r="L16" s="7"/>
    </row>
    <row r="17" spans="1:12" ht="15">
      <c r="A17" s="7"/>
      <c r="B17" s="8">
        <v>9</v>
      </c>
      <c r="C17" s="9" t="s">
        <v>7</v>
      </c>
      <c r="D17" s="16" t="s">
        <v>6</v>
      </c>
      <c r="E17" s="16">
        <v>134.3</v>
      </c>
      <c r="F17" s="16">
        <v>120.9528</v>
      </c>
      <c r="G17" s="16">
        <v>122.24</v>
      </c>
      <c r="H17" s="19">
        <v>100</v>
      </c>
      <c r="I17" s="19">
        <v>156</v>
      </c>
      <c r="J17" s="19">
        <v>111.2</v>
      </c>
      <c r="K17" s="16" t="s">
        <v>6</v>
      </c>
      <c r="L17" s="7"/>
    </row>
    <row r="18" spans="1:12" ht="26.25">
      <c r="A18" s="7"/>
      <c r="B18" s="8">
        <v>10</v>
      </c>
      <c r="C18" s="9" t="s">
        <v>14</v>
      </c>
      <c r="D18" s="16" t="s">
        <v>6</v>
      </c>
      <c r="E18" s="19">
        <v>1.2</v>
      </c>
      <c r="F18" s="16">
        <v>8.8</v>
      </c>
      <c r="G18" s="16">
        <v>14.5</v>
      </c>
      <c r="H18" s="16">
        <v>17.1</v>
      </c>
      <c r="I18" s="16">
        <v>18.7</v>
      </c>
      <c r="J18" s="16">
        <v>21.3</v>
      </c>
      <c r="K18" s="16" t="s">
        <v>6</v>
      </c>
      <c r="L18" s="7"/>
    </row>
    <row r="19" spans="1:12" ht="15">
      <c r="A19" s="7"/>
      <c r="B19" s="8">
        <v>11</v>
      </c>
      <c r="C19" s="9" t="s">
        <v>8</v>
      </c>
      <c r="D19" s="16">
        <v>30.2</v>
      </c>
      <c r="E19" s="16">
        <v>30.2</v>
      </c>
      <c r="F19" s="16">
        <v>30.2</v>
      </c>
      <c r="G19" s="16">
        <v>30.2</v>
      </c>
      <c r="H19" s="16">
        <v>30.2</v>
      </c>
      <c r="I19" s="16">
        <v>30.2</v>
      </c>
      <c r="J19" s="16">
        <v>30.2</v>
      </c>
      <c r="K19" s="16" t="s">
        <v>6</v>
      </c>
      <c r="L19" s="7"/>
    </row>
    <row r="20" spans="1:12" ht="18.75" customHeight="1">
      <c r="A20" s="7"/>
      <c r="B20" s="24">
        <v>12</v>
      </c>
      <c r="C20" s="9" t="s">
        <v>16</v>
      </c>
      <c r="D20" s="25" t="s">
        <v>6</v>
      </c>
      <c r="E20" s="25">
        <f>E16*E8*1.302*12/1000</f>
        <v>13726.371456</v>
      </c>
      <c r="F20" s="25">
        <f>F16*F8*1.302*12/1000</f>
        <v>15737.72068659773</v>
      </c>
      <c r="G20" s="25">
        <f>G16*G8*1.302*12/1000</f>
        <v>19237.789767297065</v>
      </c>
      <c r="H20" s="25">
        <f>H16*H8*1.302*12/1000</f>
        <v>19237.789767297065</v>
      </c>
      <c r="I20" s="31">
        <f>I16*I8*1.302*12/1000</f>
        <v>29681.16135525833</v>
      </c>
      <c r="J20" s="31">
        <f>J16*J8*1.302*12/1000</f>
        <v>33005.45142704726</v>
      </c>
      <c r="K20" s="25">
        <f>F20+G20+H20+I20+J20</f>
        <v>116899.91300349744</v>
      </c>
      <c r="L20" s="7"/>
    </row>
    <row r="21" spans="1:12" ht="15">
      <c r="A21" s="7"/>
      <c r="B21" s="8">
        <v>13</v>
      </c>
      <c r="C21" s="26" t="s">
        <v>19</v>
      </c>
      <c r="D21" s="27" t="s">
        <v>6</v>
      </c>
      <c r="E21" s="27" t="s">
        <v>6</v>
      </c>
      <c r="F21" s="27">
        <f>F20-E20</f>
        <v>2011.3492305977288</v>
      </c>
      <c r="G21" s="27">
        <f>G20-E20</f>
        <v>5511.418311297064</v>
      </c>
      <c r="H21" s="27">
        <f>H20-E20</f>
        <v>5511.418311297064</v>
      </c>
      <c r="I21" s="27">
        <f>I20-E20</f>
        <v>15954.789899258329</v>
      </c>
      <c r="J21" s="27">
        <f>J20-E20</f>
        <v>19279.079971047257</v>
      </c>
      <c r="K21" s="27">
        <f>F21+G21+H21+I21+J21</f>
        <v>48268.05572349744</v>
      </c>
      <c r="L21" s="7"/>
    </row>
    <row r="22" spans="1:12" ht="15">
      <c r="A22" s="7"/>
      <c r="B22" s="8">
        <v>14</v>
      </c>
      <c r="C22" s="9" t="s">
        <v>10</v>
      </c>
      <c r="D22" s="28"/>
      <c r="E22" s="29"/>
      <c r="F22" s="29"/>
      <c r="G22" s="29"/>
      <c r="H22" s="29"/>
      <c r="I22" s="29"/>
      <c r="J22" s="29"/>
      <c r="K22" s="27">
        <f>F22+G22+H22+I22+J22</f>
        <v>0</v>
      </c>
      <c r="L22" s="7"/>
    </row>
    <row r="23" spans="1:12" ht="15">
      <c r="A23" s="7"/>
      <c r="B23" s="24">
        <v>15</v>
      </c>
      <c r="C23" s="14" t="s">
        <v>18</v>
      </c>
      <c r="D23" s="25" t="s">
        <v>9</v>
      </c>
      <c r="E23" s="27" t="s">
        <v>6</v>
      </c>
      <c r="F23" s="30">
        <v>1952.3</v>
      </c>
      <c r="G23" s="30">
        <v>5434.9</v>
      </c>
      <c r="H23" s="30">
        <v>5414.6</v>
      </c>
      <c r="I23" s="30">
        <v>15844.8</v>
      </c>
      <c r="J23" s="30">
        <v>19129.1</v>
      </c>
      <c r="K23" s="27">
        <f>F23+G23+H23+I23+J23</f>
        <v>47775.7</v>
      </c>
      <c r="L23" s="7"/>
    </row>
    <row r="24" spans="1:12" ht="26.25">
      <c r="A24" s="7"/>
      <c r="B24" s="8">
        <v>16</v>
      </c>
      <c r="C24" s="9" t="s">
        <v>11</v>
      </c>
      <c r="D24" s="25" t="s">
        <v>6</v>
      </c>
      <c r="E24" s="27" t="s">
        <v>6</v>
      </c>
      <c r="F24" s="27">
        <f>F25+F26+F27</f>
        <v>864.70992783504</v>
      </c>
      <c r="G24" s="27">
        <f>G25+G26+G27</f>
        <v>1057.021415785553</v>
      </c>
      <c r="H24" s="27">
        <f>H25+H26+H27</f>
        <v>1057.021415785553</v>
      </c>
      <c r="I24" s="27">
        <f>I25+I26+I27</f>
        <v>1978.7440903505553</v>
      </c>
      <c r="J24" s="27">
        <f>J25+J26+J27</f>
        <v>2200.3634284698173</v>
      </c>
      <c r="K24" s="27">
        <f>K25+K26+K27</f>
        <v>7157.860278226519</v>
      </c>
      <c r="L24" s="7"/>
    </row>
    <row r="25" spans="1:12" ht="15">
      <c r="A25" s="7"/>
      <c r="B25" s="8">
        <v>17</v>
      </c>
      <c r="C25" s="9" t="s">
        <v>22</v>
      </c>
      <c r="D25" s="25" t="s">
        <v>6</v>
      </c>
      <c r="E25" s="27" t="s">
        <v>6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>F25+G25+H25+I25+J25</f>
        <v>0</v>
      </c>
      <c r="L25" s="7"/>
    </row>
    <row r="26" spans="1:12" ht="26.25">
      <c r="A26" s="7"/>
      <c r="B26" s="8">
        <v>18</v>
      </c>
      <c r="C26" s="9" t="s">
        <v>17</v>
      </c>
      <c r="D26" s="25" t="s">
        <v>6</v>
      </c>
      <c r="E26" s="27" t="s">
        <v>6</v>
      </c>
      <c r="F26" s="27">
        <f>(E8-F8)*F16*1.302*12/1000</f>
        <v>864.70992783504</v>
      </c>
      <c r="G26" s="27">
        <f>(E8-G8)*G16*1.302*12/1000</f>
        <v>1057.021415785553</v>
      </c>
      <c r="H26" s="27">
        <f>(E8-H8)*H16*1.302*12/1000</f>
        <v>1057.021415785553</v>
      </c>
      <c r="I26" s="27">
        <f>(E8-I8)*I16*1.302*12/1000</f>
        <v>1978.7440903505553</v>
      </c>
      <c r="J26" s="27">
        <f>(E8-J8)*J16*1.302*12/1000</f>
        <v>2200.3634284698173</v>
      </c>
      <c r="K26" s="27">
        <f>F26+G26+H26+I26+J26</f>
        <v>7157.860278226519</v>
      </c>
      <c r="L26" s="7"/>
    </row>
    <row r="27" spans="1:12" ht="26.25">
      <c r="A27" s="7"/>
      <c r="B27" s="8">
        <v>19</v>
      </c>
      <c r="C27" s="9" t="s">
        <v>20</v>
      </c>
      <c r="D27" s="25" t="s">
        <v>6</v>
      </c>
      <c r="E27" s="27" t="s">
        <v>6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f>F27+G27+H27+I27+J27</f>
        <v>0</v>
      </c>
      <c r="L27" s="7"/>
    </row>
    <row r="28" spans="1:12" ht="21" customHeight="1">
      <c r="A28" s="7"/>
      <c r="B28" s="8">
        <v>20</v>
      </c>
      <c r="C28" s="14" t="s">
        <v>27</v>
      </c>
      <c r="D28" s="25" t="s">
        <v>9</v>
      </c>
      <c r="E28" s="27">
        <v>30</v>
      </c>
      <c r="F28" s="27">
        <v>59</v>
      </c>
      <c r="G28" s="27">
        <v>76.5</v>
      </c>
      <c r="H28" s="27">
        <v>96.8</v>
      </c>
      <c r="I28" s="27">
        <v>110</v>
      </c>
      <c r="J28" s="27">
        <v>150</v>
      </c>
      <c r="K28" s="30">
        <f>F28+G28+H28+I28+J28</f>
        <v>492.3</v>
      </c>
      <c r="L28" s="7"/>
    </row>
    <row r="29" spans="1:12" ht="26.25">
      <c r="A29" s="7"/>
      <c r="B29" s="8">
        <v>21</v>
      </c>
      <c r="C29" s="9" t="s">
        <v>23</v>
      </c>
      <c r="D29" s="25" t="s">
        <v>9</v>
      </c>
      <c r="E29" s="27" t="s">
        <v>6</v>
      </c>
      <c r="F29" s="25">
        <f>F23+F28</f>
        <v>2011.3</v>
      </c>
      <c r="G29" s="25">
        <f>G23+G28</f>
        <v>5511.4</v>
      </c>
      <c r="H29" s="25">
        <f>H23+H28</f>
        <v>5511.400000000001</v>
      </c>
      <c r="I29" s="25">
        <f>I23+I28</f>
        <v>15954.8</v>
      </c>
      <c r="J29" s="25">
        <f>J23+J28</f>
        <v>19279.1</v>
      </c>
      <c r="K29" s="31">
        <f>K23+K28</f>
        <v>48268</v>
      </c>
      <c r="L29" s="7"/>
    </row>
    <row r="30" spans="1:12" ht="53.25" customHeight="1">
      <c r="A30" s="7"/>
      <c r="B30" s="8">
        <v>22</v>
      </c>
      <c r="C30" s="9" t="s">
        <v>24</v>
      </c>
      <c r="D30" s="25" t="s">
        <v>9</v>
      </c>
      <c r="E30" s="27" t="s">
        <v>6</v>
      </c>
      <c r="F30" s="31">
        <f aca="true" t="shared" si="0" ref="F30:K30">F24/F29*100</f>
        <v>42.99258826803759</v>
      </c>
      <c r="G30" s="31">
        <f t="shared" si="0"/>
        <v>19.17881873544931</v>
      </c>
      <c r="H30" s="31">
        <f t="shared" si="0"/>
        <v>19.178818735449305</v>
      </c>
      <c r="I30" s="31">
        <f t="shared" si="0"/>
        <v>12.402186742237793</v>
      </c>
      <c r="J30" s="31">
        <f t="shared" si="0"/>
        <v>11.413206158325947</v>
      </c>
      <c r="K30" s="31">
        <f t="shared" si="0"/>
        <v>14.829411366177423</v>
      </c>
      <c r="L30" s="7"/>
    </row>
    <row r="31" spans="1:12" ht="127.5" customHeight="1">
      <c r="A31" s="35" t="s">
        <v>26</v>
      </c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7"/>
    </row>
    <row r="32" ht="15.75" customHeight="1"/>
    <row r="33" spans="3:6" ht="18.75">
      <c r="C33" s="4"/>
      <c r="E33" s="5"/>
      <c r="F33" s="3"/>
    </row>
    <row r="34" spans="3:6" ht="18.75">
      <c r="C34" s="3"/>
      <c r="D34" s="3"/>
      <c r="E34" s="3"/>
      <c r="F34" s="3"/>
    </row>
    <row r="35" spans="3:6" ht="18.75">
      <c r="C35" s="3"/>
      <c r="D35" s="3"/>
      <c r="E35" s="3"/>
      <c r="F35" s="3"/>
    </row>
    <row r="36" spans="3:6" ht="18.75">
      <c r="C36" s="3"/>
      <c r="D36" s="3"/>
      <c r="E36" s="5"/>
      <c r="F36" s="3"/>
    </row>
    <row r="37" spans="3:6" ht="18.75">
      <c r="C37" s="3"/>
      <c r="D37" s="3"/>
      <c r="E37" s="6"/>
      <c r="F37" s="6"/>
    </row>
  </sheetData>
  <sheetProtection/>
  <mergeCells count="5">
    <mergeCell ref="A31:K31"/>
    <mergeCell ref="C3:L3"/>
    <mergeCell ref="B4:K4"/>
    <mergeCell ref="A2:K2"/>
    <mergeCell ref="B1:K1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7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arhipova</dc:creator>
  <cp:keywords/>
  <dc:description/>
  <cp:lastModifiedBy>ALEXANDR</cp:lastModifiedBy>
  <cp:lastPrinted>2016-02-18T11:59:14Z</cp:lastPrinted>
  <dcterms:created xsi:type="dcterms:W3CDTF">2014-03-25T05:54:55Z</dcterms:created>
  <dcterms:modified xsi:type="dcterms:W3CDTF">2016-03-14T08:14:33Z</dcterms:modified>
  <cp:category/>
  <cp:version/>
  <cp:contentType/>
  <cp:contentStatus/>
</cp:coreProperties>
</file>